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Zlatka\Documents\Nova mapa PRIJENOS\MOJA MAPA 16.05.16\IZVJEŠTAJI 2025\"/>
    </mc:Choice>
  </mc:AlternateContent>
  <bookViews>
    <workbookView xWindow="0" yWindow="0" windowWidth="21570" windowHeight="805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E327" i="9" s="1"/>
  <c r="B327" i="9" s="1"/>
  <c r="F327" i="9"/>
  <c r="H326" i="9"/>
  <c r="G326" i="9"/>
  <c r="F326" i="9"/>
  <c r="H325" i="9"/>
  <c r="E325" i="9" s="1"/>
  <c r="B325" i="9" s="1"/>
  <c r="G325" i="9"/>
  <c r="F325" i="9"/>
  <c r="H324" i="9"/>
  <c r="G324" i="9"/>
  <c r="F324" i="9"/>
  <c r="H323" i="9"/>
  <c r="G323" i="9"/>
  <c r="F323" i="9"/>
  <c r="E323" i="9"/>
  <c r="B323" i="9" s="1"/>
  <c r="H322" i="9"/>
  <c r="G322" i="9"/>
  <c r="F322" i="9"/>
  <c r="H321" i="9"/>
  <c r="E321" i="9" s="1"/>
  <c r="B321" i="9" s="1"/>
  <c r="G321" i="9"/>
  <c r="F321" i="9"/>
  <c r="H320" i="9"/>
  <c r="G320" i="9"/>
  <c r="F320" i="9"/>
  <c r="H319" i="9"/>
  <c r="G319" i="9"/>
  <c r="F319" i="9"/>
  <c r="H318" i="9"/>
  <c r="G318" i="9"/>
  <c r="E318" i="9" s="1"/>
  <c r="B318" i="9" s="1"/>
  <c r="F318" i="9"/>
  <c r="H317" i="9"/>
  <c r="G317" i="9"/>
  <c r="F317" i="9"/>
  <c r="E317" i="9"/>
  <c r="B317" i="9" s="1"/>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F292" i="9" s="1"/>
  <c r="L292" i="9"/>
  <c r="E292" i="9"/>
  <c r="B292" i="9" s="1"/>
  <c r="M291" i="9"/>
  <c r="L291" i="9"/>
  <c r="F291" i="9" s="1"/>
  <c r="E291" i="9"/>
  <c r="B291" i="9" s="1"/>
  <c r="M290" i="9"/>
  <c r="L290" i="9"/>
  <c r="F290" i="9" s="1"/>
  <c r="B290" i="9" s="1"/>
  <c r="E290" i="9"/>
  <c r="M289" i="9"/>
  <c r="L289" i="9"/>
  <c r="F289" i="9" s="1"/>
  <c r="E289" i="9"/>
  <c r="B289" i="9" s="1"/>
  <c r="M288" i="9"/>
  <c r="L288" i="9"/>
  <c r="F288" i="9"/>
  <c r="E288" i="9"/>
  <c r="B288" i="9"/>
  <c r="M287" i="9"/>
  <c r="L287" i="9"/>
  <c r="F287" i="9" s="1"/>
  <c r="E287" i="9"/>
  <c r="B287" i="9" s="1"/>
  <c r="M286" i="9"/>
  <c r="L286" i="9"/>
  <c r="F286" i="9"/>
  <c r="B286" i="9" s="1"/>
  <c r="E286" i="9"/>
  <c r="M285" i="9"/>
  <c r="L285" i="9"/>
  <c r="F285" i="9" s="1"/>
  <c r="B285" i="9" s="1"/>
  <c r="E285" i="9"/>
  <c r="M284" i="9"/>
  <c r="F284" i="9" s="1"/>
  <c r="B284" i="9" s="1"/>
  <c r="L284" i="9"/>
  <c r="E284" i="9"/>
  <c r="M283" i="9"/>
  <c r="L283" i="9"/>
  <c r="F283" i="9" s="1"/>
  <c r="E283" i="9"/>
  <c r="M282" i="9"/>
  <c r="L282" i="9"/>
  <c r="F282" i="9"/>
  <c r="B282" i="9" s="1"/>
  <c r="E282" i="9"/>
  <c r="M281" i="9"/>
  <c r="L281" i="9"/>
  <c r="F281" i="9" s="1"/>
  <c r="E281" i="9"/>
  <c r="B281" i="9" s="1"/>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M274" i="9"/>
  <c r="L274" i="9"/>
  <c r="F274" i="9"/>
  <c r="B274" i="9" s="1"/>
  <c r="E274" i="9"/>
  <c r="M273" i="9"/>
  <c r="L273" i="9"/>
  <c r="F273" i="9" s="1"/>
  <c r="E273" i="9"/>
  <c r="B273" i="9" s="1"/>
  <c r="M272" i="9"/>
  <c r="F272" i="9" s="1"/>
  <c r="B272" i="9" s="1"/>
  <c r="L272"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M266" i="9"/>
  <c r="L266" i="9"/>
  <c r="F266" i="9"/>
  <c r="B266" i="9" s="1"/>
  <c r="E266" i="9"/>
  <c r="M265" i="9"/>
  <c r="L265" i="9"/>
  <c r="F265" i="9" s="1"/>
  <c r="E265" i="9"/>
  <c r="B265" i="9" s="1"/>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M258" i="9"/>
  <c r="L258" i="9"/>
  <c r="F258" i="9"/>
  <c r="B258" i="9" s="1"/>
  <c r="E258" i="9"/>
  <c r="M257" i="9"/>
  <c r="L257" i="9"/>
  <c r="F257" i="9" s="1"/>
  <c r="E257" i="9"/>
  <c r="B257" i="9" s="1"/>
  <c r="M256" i="9"/>
  <c r="F256" i="9" s="1"/>
  <c r="B256" i="9" s="1"/>
  <c r="L256" i="9"/>
  <c r="E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M250" i="9"/>
  <c r="L250" i="9"/>
  <c r="F250" i="9"/>
  <c r="E250" i="9"/>
  <c r="B250" i="9"/>
  <c r="M249" i="9"/>
  <c r="L249" i="9"/>
  <c r="F249" i="9" s="1"/>
  <c r="E249" i="9"/>
  <c r="M248" i="9"/>
  <c r="L248" i="9"/>
  <c r="F248" i="9"/>
  <c r="B248" i="9" s="1"/>
  <c r="E248" i="9"/>
  <c r="M247" i="9"/>
  <c r="L247" i="9"/>
  <c r="F247" i="9" s="1"/>
  <c r="E247" i="9"/>
  <c r="B247" i="9" s="1"/>
  <c r="M246" i="9"/>
  <c r="F246" i="9" s="1"/>
  <c r="B246" i="9" s="1"/>
  <c r="L246" i="9"/>
  <c r="E246" i="9"/>
  <c r="M245" i="9"/>
  <c r="L245" i="9"/>
  <c r="F245" i="9" s="1"/>
  <c r="E245" i="9"/>
  <c r="B245" i="9" s="1"/>
  <c r="M244" i="9"/>
  <c r="F244" i="9" s="1"/>
  <c r="B244" i="9" s="1"/>
  <c r="L244" i="9"/>
  <c r="E244" i="9"/>
  <c r="M243" i="9"/>
  <c r="L243" i="9"/>
  <c r="F243" i="9" s="1"/>
  <c r="E243" i="9"/>
  <c r="M242" i="9"/>
  <c r="F242" i="9" s="1"/>
  <c r="B242" i="9" s="1"/>
  <c r="L242" i="9"/>
  <c r="E242" i="9"/>
  <c r="M241" i="9"/>
  <c r="L241" i="9"/>
  <c r="F241" i="9" s="1"/>
  <c r="E241" i="9"/>
  <c r="M240" i="9"/>
  <c r="F240" i="9" s="1"/>
  <c r="L240" i="9"/>
  <c r="E240" i="9"/>
  <c r="M239" i="9"/>
  <c r="L239" i="9"/>
  <c r="E239" i="9"/>
  <c r="M238" i="9"/>
  <c r="L238" i="9"/>
  <c r="F238" i="9" s="1"/>
  <c r="B238" i="9" s="1"/>
  <c r="E238" i="9"/>
  <c r="M237" i="9"/>
  <c r="L237" i="9"/>
  <c r="E237" i="9"/>
  <c r="M236" i="9"/>
  <c r="L236" i="9"/>
  <c r="E236" i="9"/>
  <c r="M235" i="9"/>
  <c r="L235" i="9"/>
  <c r="F235" i="9" s="1"/>
  <c r="E235" i="9"/>
  <c r="M234" i="9"/>
  <c r="L234" i="9"/>
  <c r="F234" i="9" s="1"/>
  <c r="B234" i="9" s="1"/>
  <c r="E234" i="9"/>
  <c r="M233" i="9"/>
  <c r="L233" i="9"/>
  <c r="F233" i="9" s="1"/>
  <c r="E233" i="9"/>
  <c r="M232" i="9"/>
  <c r="L232" i="9"/>
  <c r="F232" i="9"/>
  <c r="E232" i="9"/>
  <c r="B232" i="9" s="1"/>
  <c r="M231" i="9"/>
  <c r="L231" i="9"/>
  <c r="F231" i="9" s="1"/>
  <c r="E231" i="9"/>
  <c r="B231" i="9" s="1"/>
  <c r="M230" i="9"/>
  <c r="L230" i="9"/>
  <c r="F230" i="9" s="1"/>
  <c r="B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B171" i="9" s="1"/>
  <c r="H170" i="9"/>
  <c r="G170" i="9"/>
  <c r="E170" i="9" s="1"/>
  <c r="F170" i="9"/>
  <c r="H169" i="9"/>
  <c r="G169" i="9"/>
  <c r="E169" i="9" s="1"/>
  <c r="B169" i="9" s="1"/>
  <c r="F169" i="9"/>
  <c r="H168" i="9"/>
  <c r="E168" i="9" s="1"/>
  <c r="B168" i="9" s="1"/>
  <c r="G168" i="9"/>
  <c r="F168" i="9"/>
  <c r="H167" i="9"/>
  <c r="G167" i="9"/>
  <c r="F167" i="9"/>
  <c r="E167" i="9"/>
  <c r="B167" i="9" s="1"/>
  <c r="H166" i="9"/>
  <c r="G166" i="9"/>
  <c r="E166" i="9" s="1"/>
  <c r="F166" i="9"/>
  <c r="H165" i="9"/>
  <c r="G165" i="9"/>
  <c r="E165" i="9" s="1"/>
  <c r="B165" i="9" s="1"/>
  <c r="F165" i="9"/>
  <c r="H164" i="9"/>
  <c r="E164" i="9" s="1"/>
  <c r="B164" i="9" s="1"/>
  <c r="G164" i="9"/>
  <c r="F164" i="9"/>
  <c r="H163" i="9"/>
  <c r="G163" i="9"/>
  <c r="F163" i="9"/>
  <c r="E163" i="9"/>
  <c r="B163" i="9" s="1"/>
  <c r="H162" i="9"/>
  <c r="G162" i="9"/>
  <c r="E162" i="9" s="1"/>
  <c r="F162" i="9"/>
  <c r="H161" i="9"/>
  <c r="G161" i="9"/>
  <c r="E161" i="9" s="1"/>
  <c r="B161" i="9" s="1"/>
  <c r="F161" i="9"/>
  <c r="H160" i="9"/>
  <c r="E160" i="9" s="1"/>
  <c r="B160" i="9" s="1"/>
  <c r="G160" i="9"/>
  <c r="F160" i="9"/>
  <c r="H159" i="9"/>
  <c r="G159" i="9"/>
  <c r="F159" i="9"/>
  <c r="E159" i="9"/>
  <c r="B159" i="9" s="1"/>
  <c r="H158" i="9"/>
  <c r="G158" i="9"/>
  <c r="E158" i="9" s="1"/>
  <c r="F158" i="9"/>
  <c r="H157" i="9"/>
  <c r="G157" i="9"/>
  <c r="E157" i="9" s="1"/>
  <c r="B157" i="9" s="1"/>
  <c r="F157" i="9"/>
  <c r="F156" i="9"/>
  <c r="H155" i="9"/>
  <c r="G155" i="9"/>
  <c r="F155" i="9"/>
  <c r="E155" i="9"/>
  <c r="B155" i="9" s="1"/>
  <c r="H154" i="9"/>
  <c r="G154" i="9"/>
  <c r="E154" i="9" s="1"/>
  <c r="B154" i="9" s="1"/>
  <c r="F154" i="9"/>
  <c r="H153" i="9"/>
  <c r="G153" i="9"/>
  <c r="E153" i="9" s="1"/>
  <c r="B153" i="9" s="1"/>
  <c r="F153" i="9"/>
  <c r="H152" i="9"/>
  <c r="E152" i="9" s="1"/>
  <c r="G152" i="9"/>
  <c r="F152" i="9"/>
  <c r="B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B146" i="9" s="1"/>
  <c r="F146" i="9"/>
  <c r="H145" i="9"/>
  <c r="G145" i="9"/>
  <c r="E145" i="9" s="1"/>
  <c r="B145" i="9" s="1"/>
  <c r="F145" i="9"/>
  <c r="H144" i="9"/>
  <c r="E144" i="9" s="1"/>
  <c r="G144" i="9"/>
  <c r="F144" i="9"/>
  <c r="B144" i="9"/>
  <c r="H143" i="9"/>
  <c r="G143" i="9"/>
  <c r="F143" i="9"/>
  <c r="E143" i="9"/>
  <c r="B143" i="9" s="1"/>
  <c r="H142" i="9"/>
  <c r="G142" i="9"/>
  <c r="E142" i="9" s="1"/>
  <c r="B142" i="9" s="1"/>
  <c r="F142" i="9"/>
  <c r="H141" i="9"/>
  <c r="G141" i="9"/>
  <c r="E141" i="9" s="1"/>
  <c r="B141" i="9" s="1"/>
  <c r="F141" i="9"/>
  <c r="H140" i="9"/>
  <c r="E140" i="9" s="1"/>
  <c r="G140" i="9"/>
  <c r="F140" i="9"/>
  <c r="B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E106" i="9" s="1"/>
  <c r="G106" i="9"/>
  <c r="F106" i="9"/>
  <c r="B106" i="9"/>
  <c r="H105" i="9"/>
  <c r="G105" i="9"/>
  <c r="F105" i="9"/>
  <c r="E105" i="9"/>
  <c r="B105" i="9" s="1"/>
  <c r="H104" i="9"/>
  <c r="G104" i="9"/>
  <c r="E104" i="9" s="1"/>
  <c r="F104" i="9"/>
  <c r="B104" i="9"/>
  <c r="H103" i="9"/>
  <c r="G103" i="9"/>
  <c r="F103" i="9"/>
  <c r="E103" i="9"/>
  <c r="B103" i="9" s="1"/>
  <c r="H102" i="9"/>
  <c r="G102" i="9"/>
  <c r="E102" i="9" s="1"/>
  <c r="F102" i="9"/>
  <c r="B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E84" i="9" s="1"/>
  <c r="B84" i="9" s="1"/>
  <c r="G84" i="9"/>
  <c r="F84" i="9"/>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H56" i="9"/>
  <c r="G56" i="9"/>
  <c r="F56" i="9"/>
  <c r="H55" i="9"/>
  <c r="G55" i="9"/>
  <c r="E55" i="9" s="1"/>
  <c r="B55" i="9" s="1"/>
  <c r="F55" i="9"/>
  <c r="H54" i="9"/>
  <c r="G54" i="9"/>
  <c r="E54" i="9" s="1"/>
  <c r="B54" i="9" s="1"/>
  <c r="F54" i="9"/>
  <c r="H53" i="9"/>
  <c r="E53" i="9" s="1"/>
  <c r="B53" i="9" s="1"/>
  <c r="G53" i="9"/>
  <c r="F53" i="9"/>
  <c r="H52" i="9"/>
  <c r="G52" i="9"/>
  <c r="E52" i="9" s="1"/>
  <c r="B52" i="9" s="1"/>
  <c r="F52" i="9"/>
  <c r="H51" i="9"/>
  <c r="G51" i="9"/>
  <c r="F51" i="9"/>
  <c r="H50" i="9"/>
  <c r="E50" i="9" s="1"/>
  <c r="B50" i="9" s="1"/>
  <c r="G50" i="9"/>
  <c r="F50" i="9"/>
  <c r="H49" i="9"/>
  <c r="E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F43" i="9"/>
  <c r="H42" i="9"/>
  <c r="G42" i="9"/>
  <c r="F42" i="9"/>
  <c r="E42" i="9"/>
  <c r="B42" i="9" s="1"/>
  <c r="H41" i="9"/>
  <c r="G41" i="9"/>
  <c r="F41" i="9"/>
  <c r="E41" i="9"/>
  <c r="H40" i="9"/>
  <c r="G40" i="9"/>
  <c r="E40" i="9" s="1"/>
  <c r="B40" i="9" s="1"/>
  <c r="F40" i="9"/>
  <c r="H39" i="9"/>
  <c r="G39" i="9"/>
  <c r="F39" i="9"/>
  <c r="H38" i="9"/>
  <c r="E38" i="9" s="1"/>
  <c r="B38" i="9" s="1"/>
  <c r="G38" i="9"/>
  <c r="F38" i="9"/>
  <c r="H37" i="9"/>
  <c r="G37" i="9"/>
  <c r="E37" i="9" s="1"/>
  <c r="B37" i="9" s="1"/>
  <c r="F37" i="9"/>
  <c r="H36" i="9"/>
  <c r="G36" i="9"/>
  <c r="F36" i="9"/>
  <c r="H35" i="9"/>
  <c r="G35" i="9"/>
  <c r="F35" i="9"/>
  <c r="H34" i="9"/>
  <c r="E34" i="9" s="1"/>
  <c r="B34" i="9" s="1"/>
  <c r="G34" i="9"/>
  <c r="F34" i="9"/>
  <c r="H33" i="9"/>
  <c r="G33" i="9"/>
  <c r="F33" i="9"/>
  <c r="E33" i="9"/>
  <c r="H32" i="9"/>
  <c r="G32" i="9"/>
  <c r="E32" i="9" s="1"/>
  <c r="B32" i="9" s="1"/>
  <c r="F32" i="9"/>
  <c r="H31" i="9"/>
  <c r="G31" i="9"/>
  <c r="F31" i="9"/>
  <c r="H30" i="9"/>
  <c r="G30" i="9"/>
  <c r="F30" i="9"/>
  <c r="E30" i="9"/>
  <c r="B30" i="9" s="1"/>
  <c r="H29" i="9"/>
  <c r="G29" i="9"/>
  <c r="F29" i="9"/>
  <c r="E29" i="9"/>
  <c r="B29" i="9" s="1"/>
  <c r="H28" i="9"/>
  <c r="G28" i="9"/>
  <c r="E28" i="9" s="1"/>
  <c r="B28" i="9" s="1"/>
  <c r="F28" i="9"/>
  <c r="H27" i="9"/>
  <c r="G27" i="9"/>
  <c r="F27" i="9"/>
  <c r="H26" i="9"/>
  <c r="E26" i="9" s="1"/>
  <c r="B26" i="9" s="1"/>
  <c r="G26" i="9"/>
  <c r="F26" i="9"/>
  <c r="H25" i="9"/>
  <c r="G25" i="9"/>
  <c r="F25" i="9"/>
  <c r="E25" i="9"/>
  <c r="F24" i="9"/>
  <c r="F4" i="9"/>
  <c r="O3" i="9"/>
  <c r="G296" i="9" s="1"/>
  <c r="I3" i="9"/>
  <c r="H3" i="9"/>
  <c r="G3" i="9"/>
  <c r="D104" i="8"/>
  <c r="C1681" i="1" s="1"/>
  <c r="D97" i="8"/>
  <c r="D92" i="8"/>
  <c r="D87" i="8"/>
  <c r="D82" i="8"/>
  <c r="D77" i="8"/>
  <c r="D72" i="8"/>
  <c r="D67" i="8"/>
  <c r="D62" i="8"/>
  <c r="D51" i="8" s="1"/>
  <c r="D57" i="8"/>
  <c r="D52" i="8"/>
  <c r="D46" i="8"/>
  <c r="D37" i="8"/>
  <c r="D27" i="8"/>
  <c r="D25" i="8"/>
  <c r="C1602" i="1" s="1"/>
  <c r="D18" i="8"/>
  <c r="D8" i="8"/>
  <c r="D6" i="8" s="1"/>
  <c r="C1583" i="1" s="1"/>
  <c r="G1583" i="1" s="1"/>
  <c r="E44" i="7"/>
  <c r="D44" i="7"/>
  <c r="E39" i="7"/>
  <c r="D39" i="7"/>
  <c r="D38" i="7" s="1"/>
  <c r="E38" i="7"/>
  <c r="E30" i="7"/>
  <c r="D30" i="7"/>
  <c r="E23" i="7"/>
  <c r="E22" i="7" s="1"/>
  <c r="D23" i="7"/>
  <c r="D22" i="7"/>
  <c r="E14" i="7"/>
  <c r="D14" i="7"/>
  <c r="E7" i="7"/>
  <c r="D7" i="7"/>
  <c r="D6" i="7" s="1"/>
  <c r="D5" i="7" s="1"/>
  <c r="E6" i="7"/>
  <c r="D1539" i="1"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I30" i="3" s="1"/>
  <c r="D115" i="6"/>
  <c r="F115" i="6" s="1"/>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F260" i="5"/>
  <c r="E260" i="5"/>
  <c r="D1264" i="1" s="1"/>
  <c r="D260" i="5"/>
  <c r="F259" i="5"/>
  <c r="F258" i="5"/>
  <c r="F257" i="5"/>
  <c r="E256" i="5"/>
  <c r="D1260" i="1" s="1"/>
  <c r="G1260" i="1" s="1"/>
  <c r="D256" i="5"/>
  <c r="F254" i="5"/>
  <c r="F253" i="5"/>
  <c r="E252" i="5"/>
  <c r="D252" i="5"/>
  <c r="F250" i="5"/>
  <c r="F249" i="5"/>
  <c r="E248" i="5"/>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F204" i="5"/>
  <c r="E204" i="5"/>
  <c r="D204" i="5"/>
  <c r="D203" i="5" s="1"/>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F181" i="5" s="1"/>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D147" i="5"/>
  <c r="F147" i="5" s="1"/>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82" i="5"/>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018" i="1" s="1"/>
  <c r="G1018" i="1"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D629" i="4" s="1"/>
  <c r="F629"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D597" i="4" s="1"/>
  <c r="F597" i="4" s="1"/>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E529" i="4"/>
  <c r="D529" i="4"/>
  <c r="F529" i="4" s="1"/>
  <c r="F528" i="4"/>
  <c r="F527" i="4"/>
  <c r="F526" i="4"/>
  <c r="E526" i="4"/>
  <c r="D526" i="4"/>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D470" i="4"/>
  <c r="F470" i="4" s="1"/>
  <c r="F469" i="4"/>
  <c r="F468" i="4"/>
  <c r="F467" i="4"/>
  <c r="E467" i="4"/>
  <c r="E466" i="4" s="1"/>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7" i="4"/>
  <c r="E427" i="4"/>
  <c r="D427" i="4"/>
  <c r="D648" i="4" s="1"/>
  <c r="F648" i="4" s="1"/>
  <c r="E426" i="4"/>
  <c r="D421" i="1" s="1"/>
  <c r="D426" i="4"/>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F361" i="4"/>
  <c r="D361" i="4"/>
  <c r="D360" i="4" s="1"/>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E308" i="4" s="1"/>
  <c r="D310" i="4"/>
  <c r="F309" i="4"/>
  <c r="D309" i="4"/>
  <c r="D308"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4" i="4"/>
  <c r="D273" i="4" s="1"/>
  <c r="F273" i="4" s="1"/>
  <c r="E273" i="4"/>
  <c r="F272" i="4"/>
  <c r="F271" i="4"/>
  <c r="F270" i="4"/>
  <c r="E269" i="4"/>
  <c r="D269" i="4"/>
  <c r="F269" i="4" s="1"/>
  <c r="F268" i="4"/>
  <c r="F267" i="4"/>
  <c r="F266" i="4"/>
  <c r="F265" i="4"/>
  <c r="F264" i="4"/>
  <c r="E263" i="4"/>
  <c r="E262" i="4" s="1"/>
  <c r="D263" i="4"/>
  <c r="F263" i="4" s="1"/>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E231" i="4"/>
  <c r="E230" i="4" s="1"/>
  <c r="D231" i="4"/>
  <c r="F231" i="4" s="1"/>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41" i="4"/>
  <c r="F141" i="4" s="1"/>
  <c r="F140" i="4"/>
  <c r="D140" i="4"/>
  <c r="F139" i="4"/>
  <c r="F138" i="4"/>
  <c r="F137" i="4"/>
  <c r="F136" i="4"/>
  <c r="E135" i="4"/>
  <c r="F135" i="4" s="1"/>
  <c r="D135" i="4"/>
  <c r="D134" i="4"/>
  <c r="F133" i="4"/>
  <c r="F132" i="4"/>
  <c r="F131" i="4"/>
  <c r="F130" i="4"/>
  <c r="E129" i="4"/>
  <c r="E125" i="4" s="1"/>
  <c r="D121" i="1" s="1"/>
  <c r="D129" i="4"/>
  <c r="F128" i="4"/>
  <c r="F127" i="4"/>
  <c r="E126" i="4"/>
  <c r="D126" i="4"/>
  <c r="D125" i="4" s="1"/>
  <c r="F124" i="4"/>
  <c r="F123" i="4"/>
  <c r="F122" i="4"/>
  <c r="F121" i="4"/>
  <c r="F120" i="4"/>
  <c r="E120" i="4"/>
  <c r="D120" i="4"/>
  <c r="F119" i="4"/>
  <c r="F118" i="4"/>
  <c r="F117" i="4"/>
  <c r="F116" i="4"/>
  <c r="F115" i="4"/>
  <c r="F114" i="4"/>
  <c r="F113" i="4"/>
  <c r="E112" i="4"/>
  <c r="D112" i="4"/>
  <c r="F112" i="4" s="1"/>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I41" i="3"/>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C1683" i="1"/>
  <c r="H1682" i="1"/>
  <c r="C1682" i="1"/>
  <c r="G1682" i="1" s="1"/>
  <c r="C1680" i="1"/>
  <c r="H1680" i="1" s="1"/>
  <c r="C1679" i="1"/>
  <c r="H1678" i="1"/>
  <c r="C1678" i="1"/>
  <c r="G1678" i="1" s="1"/>
  <c r="H1677" i="1"/>
  <c r="G1677" i="1"/>
  <c r="C1677" i="1"/>
  <c r="C1676" i="1"/>
  <c r="H1676" i="1" s="1"/>
  <c r="C1675" i="1"/>
  <c r="H1674" i="1"/>
  <c r="C1674" i="1"/>
  <c r="G1674" i="1" s="1"/>
  <c r="H1673" i="1"/>
  <c r="G1673" i="1"/>
  <c r="C1673" i="1"/>
  <c r="C1672" i="1"/>
  <c r="H1672" i="1" s="1"/>
  <c r="C1671" i="1"/>
  <c r="H1670" i="1"/>
  <c r="C1670" i="1"/>
  <c r="G1670" i="1" s="1"/>
  <c r="H1669" i="1"/>
  <c r="G1669" i="1"/>
  <c r="C1669" i="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C1657" i="1"/>
  <c r="G1657" i="1" s="1"/>
  <c r="H1656" i="1"/>
  <c r="G1656" i="1"/>
  <c r="C1656" i="1"/>
  <c r="C1655" i="1"/>
  <c r="H1655" i="1" s="1"/>
  <c r="G1654" i="1"/>
  <c r="C1654" i="1"/>
  <c r="H1654" i="1" s="1"/>
  <c r="H1653" i="1"/>
  <c r="C1653" i="1"/>
  <c r="G1653" i="1" s="1"/>
  <c r="H1652" i="1"/>
  <c r="G1652" i="1"/>
  <c r="C1652" i="1"/>
  <c r="C1651" i="1"/>
  <c r="H1651" i="1" s="1"/>
  <c r="G1650" i="1"/>
  <c r="C1650" i="1"/>
  <c r="H1650" i="1" s="1"/>
  <c r="H1649" i="1"/>
  <c r="C1649" i="1"/>
  <c r="G1649" i="1" s="1"/>
  <c r="H1648" i="1"/>
  <c r="G1648" i="1"/>
  <c r="C1648" i="1"/>
  <c r="C1647" i="1"/>
  <c r="H1647" i="1" s="1"/>
  <c r="G1646" i="1"/>
  <c r="C1646" i="1"/>
  <c r="H1646" i="1" s="1"/>
  <c r="H1645" i="1"/>
  <c r="C1645" i="1"/>
  <c r="G1645" i="1" s="1"/>
  <c r="H1644" i="1"/>
  <c r="G1644" i="1"/>
  <c r="C1644" i="1"/>
  <c r="C1643" i="1"/>
  <c r="H1643" i="1" s="1"/>
  <c r="G1642" i="1"/>
  <c r="C1642" i="1"/>
  <c r="H1642" i="1" s="1"/>
  <c r="H1641" i="1"/>
  <c r="C1641" i="1"/>
  <c r="G1641" i="1" s="1"/>
  <c r="H1640" i="1"/>
  <c r="G1640" i="1"/>
  <c r="C1640" i="1"/>
  <c r="C1639" i="1"/>
  <c r="H1639" i="1" s="1"/>
  <c r="G1638" i="1"/>
  <c r="C1638" i="1"/>
  <c r="H1638" i="1" s="1"/>
  <c r="H1637" i="1"/>
  <c r="C1637" i="1"/>
  <c r="G1637" i="1" s="1"/>
  <c r="H1636" i="1"/>
  <c r="G1636" i="1"/>
  <c r="C1636" i="1"/>
  <c r="C1635" i="1"/>
  <c r="H1635" i="1" s="1"/>
  <c r="G1634" i="1"/>
  <c r="C1634" i="1"/>
  <c r="H1634" i="1" s="1"/>
  <c r="H1633" i="1"/>
  <c r="C1633" i="1"/>
  <c r="G1633" i="1" s="1"/>
  <c r="H1632" i="1"/>
  <c r="G1632" i="1"/>
  <c r="C1632" i="1"/>
  <c r="C1631" i="1"/>
  <c r="H1631" i="1" s="1"/>
  <c r="G1630" i="1"/>
  <c r="C1630" i="1"/>
  <c r="H1630" i="1" s="1"/>
  <c r="H1629" i="1"/>
  <c r="C1629" i="1"/>
  <c r="G1629" i="1" s="1"/>
  <c r="H1628" i="1"/>
  <c r="G1628" i="1"/>
  <c r="C1628" i="1"/>
  <c r="C1627" i="1"/>
  <c r="G1626" i="1"/>
  <c r="C1626" i="1"/>
  <c r="H1626" i="1" s="1"/>
  <c r="H1625" i="1"/>
  <c r="C1625" i="1"/>
  <c r="G1625" i="1" s="1"/>
  <c r="H1624" i="1"/>
  <c r="G1624" i="1"/>
  <c r="C1624" i="1"/>
  <c r="C1623" i="1"/>
  <c r="H1620" i="1"/>
  <c r="C1620" i="1"/>
  <c r="G1620" i="1" s="1"/>
  <c r="C1619" i="1"/>
  <c r="G1618" i="1"/>
  <c r="C1618" i="1"/>
  <c r="H1618" i="1" s="1"/>
  <c r="H1617" i="1"/>
  <c r="C1617" i="1"/>
  <c r="G1617" i="1" s="1"/>
  <c r="H1616" i="1"/>
  <c r="G1616" i="1"/>
  <c r="C1616" i="1"/>
  <c r="C1615" i="1"/>
  <c r="G1614" i="1"/>
  <c r="C1614" i="1"/>
  <c r="H1614" i="1" s="1"/>
  <c r="H1613" i="1"/>
  <c r="C1613" i="1"/>
  <c r="G1613" i="1" s="1"/>
  <c r="H1612" i="1"/>
  <c r="G1612" i="1"/>
  <c r="C1612" i="1"/>
  <c r="C1611" i="1"/>
  <c r="G1610" i="1"/>
  <c r="C1610" i="1"/>
  <c r="H1610" i="1" s="1"/>
  <c r="H1609" i="1"/>
  <c r="C1609" i="1"/>
  <c r="G1609" i="1" s="1"/>
  <c r="H1608" i="1"/>
  <c r="G1608" i="1"/>
  <c r="C1608" i="1"/>
  <c r="C1607" i="1"/>
  <c r="G1606" i="1"/>
  <c r="C1606" i="1"/>
  <c r="H1606" i="1" s="1"/>
  <c r="C1605" i="1"/>
  <c r="G1605" i="1" s="1"/>
  <c r="C1604" i="1"/>
  <c r="G1604" i="1" s="1"/>
  <c r="C1603" i="1"/>
  <c r="C1601" i="1"/>
  <c r="G1601" i="1" s="1"/>
  <c r="H1600" i="1"/>
  <c r="G1600" i="1"/>
  <c r="C1600" i="1"/>
  <c r="C1599" i="1"/>
  <c r="G1599" i="1" s="1"/>
  <c r="G1598" i="1"/>
  <c r="C1598" i="1"/>
  <c r="H1598" i="1" s="1"/>
  <c r="C1597" i="1"/>
  <c r="G1597" i="1" s="1"/>
  <c r="H1596" i="1"/>
  <c r="G1596" i="1"/>
  <c r="C1596" i="1"/>
  <c r="H1595" i="1"/>
  <c r="C1595" i="1"/>
  <c r="G1595" i="1" s="1"/>
  <c r="C1594" i="1"/>
  <c r="H1594" i="1" s="1"/>
  <c r="C1593" i="1"/>
  <c r="G1593" i="1" s="1"/>
  <c r="H1592" i="1"/>
  <c r="G1592" i="1"/>
  <c r="C1592" i="1"/>
  <c r="C1591" i="1"/>
  <c r="G1591" i="1" s="1"/>
  <c r="G1590" i="1"/>
  <c r="C1590" i="1"/>
  <c r="H1590" i="1" s="1"/>
  <c r="C1589" i="1"/>
  <c r="G1589" i="1" s="1"/>
  <c r="H1588" i="1"/>
  <c r="G1588" i="1"/>
  <c r="C1588" i="1"/>
  <c r="C1587" i="1"/>
  <c r="G1587" i="1" s="1"/>
  <c r="C1586" i="1"/>
  <c r="H1586" i="1" s="1"/>
  <c r="C1585" i="1"/>
  <c r="G1585" i="1" s="1"/>
  <c r="H1584" i="1"/>
  <c r="G1584" i="1"/>
  <c r="C1584" i="1"/>
  <c r="G1582" i="1"/>
  <c r="C1582" i="1"/>
  <c r="H1582" i="1" s="1"/>
  <c r="H1581" i="1"/>
  <c r="D1581" i="1"/>
  <c r="G1581" i="1" s="1"/>
  <c r="C1581" i="1"/>
  <c r="H1580" i="1"/>
  <c r="D1580" i="1"/>
  <c r="J1580" i="1" s="1"/>
  <c r="C1580" i="1"/>
  <c r="G1580" i="1" s="1"/>
  <c r="I1580" i="1" s="1"/>
  <c r="H1579" i="1"/>
  <c r="D1579" i="1"/>
  <c r="G1579" i="1" s="1"/>
  <c r="C1579" i="1"/>
  <c r="H1578" i="1"/>
  <c r="D1578" i="1"/>
  <c r="J1578" i="1" s="1"/>
  <c r="C1578" i="1"/>
  <c r="G1578" i="1" s="1"/>
  <c r="I1578" i="1" s="1"/>
  <c r="D1577" i="1"/>
  <c r="H1577" i="1" s="1"/>
  <c r="C1577" i="1"/>
  <c r="J1576" i="1"/>
  <c r="D1576" i="1"/>
  <c r="G1576" i="1" s="1"/>
  <c r="C1576" i="1"/>
  <c r="J1575" i="1"/>
  <c r="D1575" i="1"/>
  <c r="H1575" i="1" s="1"/>
  <c r="C1575" i="1"/>
  <c r="J1574" i="1"/>
  <c r="D1574" i="1"/>
  <c r="G1574" i="1" s="1"/>
  <c r="C1574" i="1"/>
  <c r="J1573" i="1"/>
  <c r="D1573" i="1"/>
  <c r="H1573" i="1" s="1"/>
  <c r="C1573" i="1"/>
  <c r="H1572" i="1"/>
  <c r="D1572" i="1"/>
  <c r="C1572" i="1"/>
  <c r="G1572" i="1" s="1"/>
  <c r="D1571" i="1"/>
  <c r="H1571" i="1" s="1"/>
  <c r="C1571" i="1"/>
  <c r="D1570" i="1"/>
  <c r="G1570" i="1" s="1"/>
  <c r="C1570" i="1"/>
  <c r="D1569" i="1"/>
  <c r="J1569" i="1" s="1"/>
  <c r="C1569" i="1"/>
  <c r="D1568" i="1"/>
  <c r="G1568" i="1" s="1"/>
  <c r="C1568" i="1"/>
  <c r="D1567" i="1"/>
  <c r="J1567" i="1" s="1"/>
  <c r="C1567" i="1"/>
  <c r="D1566" i="1"/>
  <c r="G1566" i="1" s="1"/>
  <c r="C1566" i="1"/>
  <c r="D1565" i="1"/>
  <c r="J1565" i="1" s="1"/>
  <c r="C1565" i="1"/>
  <c r="D1564" i="1"/>
  <c r="G1564" i="1" s="1"/>
  <c r="C1564" i="1"/>
  <c r="H1563" i="1"/>
  <c r="D1563" i="1"/>
  <c r="G1563" i="1" s="1"/>
  <c r="C1563" i="1"/>
  <c r="H1562" i="1"/>
  <c r="D1562" i="1"/>
  <c r="J1562" i="1" s="1"/>
  <c r="C1562" i="1"/>
  <c r="G1562" i="1" s="1"/>
  <c r="I1562" i="1" s="1"/>
  <c r="H1561" i="1"/>
  <c r="D1561" i="1"/>
  <c r="G1561" i="1" s="1"/>
  <c r="C1561" i="1"/>
  <c r="H1560" i="1"/>
  <c r="D1560" i="1"/>
  <c r="J1560" i="1" s="1"/>
  <c r="C1560" i="1"/>
  <c r="G1560" i="1" s="1"/>
  <c r="I1560" i="1" s="1"/>
  <c r="H1559" i="1"/>
  <c r="D1559" i="1"/>
  <c r="G1559" i="1" s="1"/>
  <c r="C1559" i="1"/>
  <c r="H1558" i="1"/>
  <c r="D1558" i="1"/>
  <c r="J1558" i="1" s="1"/>
  <c r="C1558" i="1"/>
  <c r="G1558" i="1" s="1"/>
  <c r="H1557" i="1"/>
  <c r="D1557" i="1"/>
  <c r="G1557" i="1" s="1"/>
  <c r="C1557" i="1"/>
  <c r="D1556" i="1"/>
  <c r="G1556" i="1" s="1"/>
  <c r="C1556" i="1"/>
  <c r="H1555" i="1"/>
  <c r="D1555" i="1"/>
  <c r="G1555" i="1" s="1"/>
  <c r="C1555" i="1"/>
  <c r="J1554" i="1"/>
  <c r="H1554" i="1"/>
  <c r="D1554" i="1"/>
  <c r="C1554" i="1"/>
  <c r="G1554" i="1" s="1"/>
  <c r="I1554" i="1" s="1"/>
  <c r="J1553" i="1"/>
  <c r="H1553" i="1"/>
  <c r="D1553" i="1"/>
  <c r="G1553" i="1" s="1"/>
  <c r="C1553" i="1"/>
  <c r="J1552" i="1"/>
  <c r="H1552" i="1"/>
  <c r="D1552" i="1"/>
  <c r="C1552" i="1"/>
  <c r="G1552" i="1" s="1"/>
  <c r="J1551" i="1"/>
  <c r="H1551" i="1"/>
  <c r="D1551" i="1"/>
  <c r="G1551" i="1" s="1"/>
  <c r="C1551" i="1"/>
  <c r="J1550" i="1"/>
  <c r="H1550" i="1"/>
  <c r="D1550" i="1"/>
  <c r="C1550" i="1"/>
  <c r="G1550" i="1" s="1"/>
  <c r="J1549" i="1"/>
  <c r="H1549" i="1"/>
  <c r="D1549" i="1"/>
  <c r="G1549" i="1" s="1"/>
  <c r="C1549" i="1"/>
  <c r="J1548" i="1"/>
  <c r="H1548" i="1"/>
  <c r="D1548" i="1"/>
  <c r="C1548" i="1"/>
  <c r="G1548" i="1" s="1"/>
  <c r="G1547" i="1"/>
  <c r="D1547" i="1"/>
  <c r="C1547" i="1"/>
  <c r="H1547" i="1" s="1"/>
  <c r="D1546" i="1"/>
  <c r="C1546" i="1"/>
  <c r="G1545" i="1"/>
  <c r="D1545" i="1"/>
  <c r="C1545" i="1"/>
  <c r="G1544" i="1"/>
  <c r="D1544" i="1"/>
  <c r="C1544" i="1"/>
  <c r="D1543" i="1"/>
  <c r="C1543" i="1"/>
  <c r="G1543" i="1" s="1"/>
  <c r="D1542" i="1"/>
  <c r="C1542" i="1"/>
  <c r="G1541" i="1"/>
  <c r="D1541" i="1"/>
  <c r="C1541" i="1"/>
  <c r="D1540" i="1"/>
  <c r="G1540" i="1" s="1"/>
  <c r="C1540" i="1"/>
  <c r="C1539" i="1"/>
  <c r="C1538" i="1"/>
  <c r="D1536" i="1"/>
  <c r="C1536" i="1"/>
  <c r="H1536" i="1" s="1"/>
  <c r="D1535" i="1"/>
  <c r="C1535" i="1"/>
  <c r="H1535" i="1" s="1"/>
  <c r="G1534" i="1"/>
  <c r="D1534" i="1"/>
  <c r="C1534" i="1"/>
  <c r="H1534" i="1" s="1"/>
  <c r="G1533" i="1"/>
  <c r="D1533" i="1"/>
  <c r="C1533" i="1"/>
  <c r="H1533" i="1" s="1"/>
  <c r="D1532" i="1"/>
  <c r="C1532" i="1"/>
  <c r="H1532" i="1" s="1"/>
  <c r="G1531" i="1"/>
  <c r="D1531" i="1"/>
  <c r="C1531" i="1"/>
  <c r="H1531" i="1" s="1"/>
  <c r="G1530" i="1"/>
  <c r="D1530" i="1"/>
  <c r="C1530" i="1"/>
  <c r="H1530" i="1" s="1"/>
  <c r="D1529" i="1"/>
  <c r="C1529" i="1"/>
  <c r="H1529" i="1" s="1"/>
  <c r="D1528" i="1"/>
  <c r="C1528" i="1"/>
  <c r="H1528" i="1" s="1"/>
  <c r="G1527" i="1"/>
  <c r="D1527" i="1"/>
  <c r="C1527" i="1"/>
  <c r="H1527" i="1" s="1"/>
  <c r="G1526" i="1"/>
  <c r="D1526" i="1"/>
  <c r="C1526" i="1"/>
  <c r="H1526" i="1" s="1"/>
  <c r="D1525" i="1"/>
  <c r="C1525" i="1"/>
  <c r="H1525" i="1" s="1"/>
  <c r="D1524" i="1"/>
  <c r="C1524" i="1"/>
  <c r="H1524" i="1" s="1"/>
  <c r="D1523" i="1"/>
  <c r="C1523" i="1"/>
  <c r="H1523" i="1" s="1"/>
  <c r="G1522" i="1"/>
  <c r="D1522" i="1"/>
  <c r="C1522" i="1"/>
  <c r="H1522" i="1" s="1"/>
  <c r="G1521" i="1"/>
  <c r="D1521" i="1"/>
  <c r="C1521" i="1"/>
  <c r="H1521" i="1" s="1"/>
  <c r="D1520" i="1"/>
  <c r="C1520" i="1"/>
  <c r="H1520" i="1" s="1"/>
  <c r="D1519" i="1"/>
  <c r="C1519" i="1"/>
  <c r="H1519" i="1" s="1"/>
  <c r="G1518" i="1"/>
  <c r="D1518" i="1"/>
  <c r="C1518" i="1"/>
  <c r="H1518" i="1" s="1"/>
  <c r="G1517" i="1"/>
  <c r="D1517" i="1"/>
  <c r="C1517" i="1"/>
  <c r="H1517" i="1" s="1"/>
  <c r="D1516" i="1"/>
  <c r="C1516" i="1"/>
  <c r="G1515" i="1"/>
  <c r="D1515" i="1"/>
  <c r="C1515" i="1"/>
  <c r="H1515" i="1" s="1"/>
  <c r="D1514" i="1"/>
  <c r="G1514" i="1" s="1"/>
  <c r="C1514" i="1"/>
  <c r="H1514" i="1" s="1"/>
  <c r="D1513" i="1"/>
  <c r="C1513" i="1"/>
  <c r="H1513" i="1" s="1"/>
  <c r="D1512" i="1"/>
  <c r="C1512" i="1"/>
  <c r="H1512" i="1" s="1"/>
  <c r="G1511" i="1"/>
  <c r="D1511" i="1"/>
  <c r="C1511" i="1"/>
  <c r="H1511" i="1" s="1"/>
  <c r="D1510" i="1"/>
  <c r="G1510" i="1" s="1"/>
  <c r="C1510" i="1"/>
  <c r="D1509" i="1"/>
  <c r="C1509" i="1"/>
  <c r="H1509" i="1" s="1"/>
  <c r="D1508" i="1"/>
  <c r="C1508" i="1"/>
  <c r="H1508" i="1" s="1"/>
  <c r="D1507" i="1"/>
  <c r="C1507" i="1"/>
  <c r="H1507" i="1" s="1"/>
  <c r="G1506" i="1"/>
  <c r="D1506" i="1"/>
  <c r="C1506" i="1"/>
  <c r="H1506" i="1" s="1"/>
  <c r="G1505" i="1"/>
  <c r="D1505" i="1"/>
  <c r="C1505" i="1"/>
  <c r="H1505" i="1" s="1"/>
  <c r="D1504" i="1"/>
  <c r="C1504" i="1"/>
  <c r="H1504" i="1" s="1"/>
  <c r="D1503" i="1"/>
  <c r="C1503" i="1"/>
  <c r="H1503" i="1" s="1"/>
  <c r="G1502" i="1"/>
  <c r="D1502" i="1"/>
  <c r="C1502" i="1"/>
  <c r="H1502" i="1" s="1"/>
  <c r="G1501" i="1"/>
  <c r="D1501" i="1"/>
  <c r="C1501" i="1"/>
  <c r="H1501" i="1" s="1"/>
  <c r="D1500" i="1"/>
  <c r="C1500" i="1"/>
  <c r="H1500" i="1" s="1"/>
  <c r="G1499" i="1"/>
  <c r="D1499" i="1"/>
  <c r="C1499" i="1"/>
  <c r="H1499" i="1" s="1"/>
  <c r="G1498" i="1"/>
  <c r="D1498" i="1"/>
  <c r="C1498" i="1"/>
  <c r="H1498" i="1" s="1"/>
  <c r="D1497" i="1"/>
  <c r="C1497" i="1"/>
  <c r="H1497" i="1" s="1"/>
  <c r="D1496" i="1"/>
  <c r="C1496" i="1"/>
  <c r="H1496" i="1" s="1"/>
  <c r="G1495" i="1"/>
  <c r="D1495" i="1"/>
  <c r="C1495" i="1"/>
  <c r="H1495" i="1" s="1"/>
  <c r="G1494" i="1"/>
  <c r="D1494" i="1"/>
  <c r="C1494" i="1"/>
  <c r="H1494" i="1" s="1"/>
  <c r="D1493" i="1"/>
  <c r="C1493" i="1"/>
  <c r="H1493" i="1" s="1"/>
  <c r="D1492" i="1"/>
  <c r="C1492" i="1"/>
  <c r="H1492" i="1" s="1"/>
  <c r="D1491" i="1"/>
  <c r="C1491" i="1"/>
  <c r="H1491" i="1" s="1"/>
  <c r="G1490" i="1"/>
  <c r="D1490" i="1"/>
  <c r="C1490" i="1"/>
  <c r="H1490" i="1" s="1"/>
  <c r="G1489" i="1"/>
  <c r="D1489" i="1"/>
  <c r="C1489" i="1"/>
  <c r="H1489" i="1" s="1"/>
  <c r="D1488" i="1"/>
  <c r="C1488" i="1"/>
  <c r="H1488" i="1" s="1"/>
  <c r="D1487" i="1"/>
  <c r="C1487" i="1"/>
  <c r="H1487" i="1" s="1"/>
  <c r="G1486" i="1"/>
  <c r="D1486" i="1"/>
  <c r="C1486" i="1"/>
  <c r="H1486" i="1" s="1"/>
  <c r="D1485" i="1"/>
  <c r="D1484" i="1"/>
  <c r="C1484" i="1"/>
  <c r="H1484" i="1" s="1"/>
  <c r="G1483" i="1"/>
  <c r="D1483" i="1"/>
  <c r="C1483" i="1"/>
  <c r="H1483" i="1" s="1"/>
  <c r="G1482" i="1"/>
  <c r="D1482" i="1"/>
  <c r="C1482" i="1"/>
  <c r="H1482" i="1" s="1"/>
  <c r="D1481" i="1"/>
  <c r="C1481" i="1"/>
  <c r="H1481" i="1" s="1"/>
  <c r="D1480" i="1"/>
  <c r="C1480" i="1"/>
  <c r="H1480" i="1" s="1"/>
  <c r="G1479" i="1"/>
  <c r="D1479" i="1"/>
  <c r="C1479" i="1"/>
  <c r="H1479" i="1" s="1"/>
  <c r="G1478" i="1"/>
  <c r="D1478" i="1"/>
  <c r="C1478" i="1"/>
  <c r="H1478" i="1" s="1"/>
  <c r="D1477" i="1"/>
  <c r="C1477" i="1"/>
  <c r="H1477" i="1" s="1"/>
  <c r="D1476" i="1"/>
  <c r="C1476" i="1"/>
  <c r="H1476" i="1" s="1"/>
  <c r="D1475" i="1"/>
  <c r="C1475" i="1"/>
  <c r="H1475" i="1" s="1"/>
  <c r="G1474" i="1"/>
  <c r="D1474" i="1"/>
  <c r="C1474" i="1"/>
  <c r="H1474" i="1" s="1"/>
  <c r="G1473" i="1"/>
  <c r="D1473" i="1"/>
  <c r="C1473" i="1"/>
  <c r="H1473" i="1" s="1"/>
  <c r="D1472" i="1"/>
  <c r="C1472" i="1"/>
  <c r="H1472" i="1" s="1"/>
  <c r="D1471" i="1"/>
  <c r="C1471" i="1"/>
  <c r="H1471" i="1" s="1"/>
  <c r="G1470" i="1"/>
  <c r="D1470" i="1"/>
  <c r="C1470" i="1"/>
  <c r="H1470" i="1" s="1"/>
  <c r="G1469" i="1"/>
  <c r="D1469" i="1"/>
  <c r="C1469" i="1"/>
  <c r="H1469" i="1" s="1"/>
  <c r="D1468" i="1"/>
  <c r="C1468" i="1"/>
  <c r="H1468" i="1" s="1"/>
  <c r="G1467" i="1"/>
  <c r="D1467" i="1"/>
  <c r="C1467" i="1"/>
  <c r="H1467" i="1" s="1"/>
  <c r="G1466" i="1"/>
  <c r="D1466" i="1"/>
  <c r="C1466" i="1"/>
  <c r="H1466" i="1" s="1"/>
  <c r="D1465" i="1"/>
  <c r="C1465" i="1"/>
  <c r="H1465" i="1" s="1"/>
  <c r="D1464" i="1"/>
  <c r="C1464" i="1"/>
  <c r="H1464" i="1" s="1"/>
  <c r="G1463" i="1"/>
  <c r="D1463" i="1"/>
  <c r="C1463" i="1"/>
  <c r="H1463" i="1" s="1"/>
  <c r="G1462" i="1"/>
  <c r="D1462" i="1"/>
  <c r="C1462" i="1"/>
  <c r="H1462" i="1" s="1"/>
  <c r="D1461" i="1"/>
  <c r="C1461" i="1"/>
  <c r="H1461" i="1" s="1"/>
  <c r="D1460" i="1"/>
  <c r="C1460" i="1"/>
  <c r="H1460" i="1" s="1"/>
  <c r="D1459" i="1"/>
  <c r="C1459" i="1"/>
  <c r="H1459" i="1" s="1"/>
  <c r="G1458" i="1"/>
  <c r="D1458" i="1"/>
  <c r="C1458" i="1"/>
  <c r="H1458" i="1" s="1"/>
  <c r="G1457" i="1"/>
  <c r="D1457" i="1"/>
  <c r="C1457" i="1"/>
  <c r="H1457" i="1" s="1"/>
  <c r="D1456" i="1"/>
  <c r="C1456" i="1"/>
  <c r="H1456" i="1" s="1"/>
  <c r="D1455" i="1"/>
  <c r="C1455" i="1"/>
  <c r="H1455" i="1" s="1"/>
  <c r="G1454" i="1"/>
  <c r="D1454" i="1"/>
  <c r="C1454" i="1"/>
  <c r="H1454" i="1" s="1"/>
  <c r="G1453" i="1"/>
  <c r="D1453" i="1"/>
  <c r="C1453" i="1"/>
  <c r="H1453" i="1" s="1"/>
  <c r="D1452" i="1"/>
  <c r="C1452" i="1"/>
  <c r="H1452" i="1" s="1"/>
  <c r="D1451" i="1"/>
  <c r="C1451" i="1"/>
  <c r="H1451" i="1" s="1"/>
  <c r="G1450" i="1"/>
  <c r="D1450" i="1"/>
  <c r="C1450" i="1"/>
  <c r="H1450" i="1" s="1"/>
  <c r="G1449" i="1"/>
  <c r="D1449" i="1"/>
  <c r="C1449" i="1"/>
  <c r="H1449" i="1" s="1"/>
  <c r="D1448" i="1"/>
  <c r="C1448" i="1"/>
  <c r="H1448" i="1" s="1"/>
  <c r="D1447" i="1"/>
  <c r="C1447" i="1"/>
  <c r="H1447" i="1" s="1"/>
  <c r="G1446" i="1"/>
  <c r="D1446" i="1"/>
  <c r="C1446" i="1"/>
  <c r="H1446" i="1" s="1"/>
  <c r="G1445" i="1"/>
  <c r="D1445" i="1"/>
  <c r="C1445" i="1"/>
  <c r="H1445" i="1" s="1"/>
  <c r="D1444" i="1"/>
  <c r="C1444" i="1"/>
  <c r="H1444" i="1" s="1"/>
  <c r="D1443" i="1"/>
  <c r="C1443" i="1"/>
  <c r="H1443" i="1" s="1"/>
  <c r="G1442" i="1"/>
  <c r="D1442" i="1"/>
  <c r="C1442" i="1"/>
  <c r="H1442" i="1" s="1"/>
  <c r="G1441" i="1"/>
  <c r="D1441" i="1"/>
  <c r="C1441" i="1"/>
  <c r="H1441" i="1" s="1"/>
  <c r="D1440" i="1"/>
  <c r="C1440" i="1"/>
  <c r="H1440" i="1" s="1"/>
  <c r="D1439" i="1"/>
  <c r="C1439" i="1"/>
  <c r="H1439" i="1" s="1"/>
  <c r="G1438" i="1"/>
  <c r="D1438" i="1"/>
  <c r="C1438" i="1"/>
  <c r="H1438" i="1" s="1"/>
  <c r="G1437" i="1"/>
  <c r="D1437" i="1"/>
  <c r="C1437" i="1"/>
  <c r="H1437" i="1" s="1"/>
  <c r="D1436" i="1"/>
  <c r="C1436" i="1"/>
  <c r="H1436" i="1" s="1"/>
  <c r="D1435" i="1"/>
  <c r="C1435" i="1"/>
  <c r="H1435" i="1" s="1"/>
  <c r="G1434" i="1"/>
  <c r="D1434" i="1"/>
  <c r="C1434" i="1"/>
  <c r="H1434" i="1" s="1"/>
  <c r="G1433" i="1"/>
  <c r="D1433" i="1"/>
  <c r="C1433" i="1"/>
  <c r="H1433" i="1" s="1"/>
  <c r="D1432" i="1"/>
  <c r="C1432" i="1"/>
  <c r="H1432" i="1" s="1"/>
  <c r="D1431" i="1"/>
  <c r="C1431" i="1"/>
  <c r="H1431" i="1" s="1"/>
  <c r="G1430" i="1"/>
  <c r="D1430" i="1"/>
  <c r="C1430" i="1"/>
  <c r="H1430" i="1" s="1"/>
  <c r="G1429" i="1"/>
  <c r="D1429" i="1"/>
  <c r="C1429" i="1"/>
  <c r="H1429" i="1" s="1"/>
  <c r="D1428" i="1"/>
  <c r="C1428" i="1"/>
  <c r="H1428" i="1" s="1"/>
  <c r="D1427" i="1"/>
  <c r="C1427" i="1"/>
  <c r="H1427" i="1" s="1"/>
  <c r="G1426" i="1"/>
  <c r="D1426" i="1"/>
  <c r="C1426" i="1"/>
  <c r="H1426" i="1" s="1"/>
  <c r="G1425" i="1"/>
  <c r="D1425" i="1"/>
  <c r="C1425" i="1"/>
  <c r="H1425" i="1" s="1"/>
  <c r="D1424" i="1"/>
  <c r="C1424" i="1"/>
  <c r="H1424" i="1" s="1"/>
  <c r="D1423" i="1"/>
  <c r="C1423" i="1"/>
  <c r="H1423" i="1" s="1"/>
  <c r="G1422" i="1"/>
  <c r="D1422" i="1"/>
  <c r="C1422" i="1"/>
  <c r="H1422" i="1" s="1"/>
  <c r="G1421" i="1"/>
  <c r="D1421" i="1"/>
  <c r="C1421" i="1"/>
  <c r="H1421" i="1" s="1"/>
  <c r="D1420" i="1"/>
  <c r="C1420" i="1"/>
  <c r="H1420" i="1" s="1"/>
  <c r="D1419" i="1"/>
  <c r="C1419" i="1"/>
  <c r="H1419" i="1" s="1"/>
  <c r="G1418" i="1"/>
  <c r="D1418" i="1"/>
  <c r="C1418" i="1"/>
  <c r="H1418" i="1" s="1"/>
  <c r="G1417" i="1"/>
  <c r="D1417" i="1"/>
  <c r="C1417" i="1"/>
  <c r="H1417" i="1" s="1"/>
  <c r="G1416" i="1"/>
  <c r="D1416" i="1"/>
  <c r="C1416" i="1"/>
  <c r="H1416" i="1" s="1"/>
  <c r="D1415" i="1"/>
  <c r="C1415" i="1"/>
  <c r="H1415" i="1" s="1"/>
  <c r="G1414" i="1"/>
  <c r="D1414" i="1"/>
  <c r="C1414" i="1"/>
  <c r="H1414" i="1" s="1"/>
  <c r="G1413" i="1"/>
  <c r="D1413" i="1"/>
  <c r="C1413" i="1"/>
  <c r="H1413" i="1" s="1"/>
  <c r="G1412" i="1"/>
  <c r="D1412" i="1"/>
  <c r="C1412" i="1"/>
  <c r="H1412" i="1" s="1"/>
  <c r="D1411" i="1"/>
  <c r="C1411" i="1"/>
  <c r="H1411" i="1" s="1"/>
  <c r="G1410" i="1"/>
  <c r="D1410" i="1"/>
  <c r="C1410" i="1"/>
  <c r="H1410" i="1" s="1"/>
  <c r="G1409" i="1"/>
  <c r="D1409" i="1"/>
  <c r="C1409" i="1"/>
  <c r="H1409" i="1" s="1"/>
  <c r="G1408" i="1"/>
  <c r="D1408" i="1"/>
  <c r="C1408" i="1"/>
  <c r="H1408" i="1" s="1"/>
  <c r="D1407" i="1"/>
  <c r="C1407" i="1"/>
  <c r="H1407" i="1" s="1"/>
  <c r="G1406" i="1"/>
  <c r="D1406" i="1"/>
  <c r="C1406" i="1"/>
  <c r="H1406" i="1" s="1"/>
  <c r="G1405" i="1"/>
  <c r="D1405" i="1"/>
  <c r="C1405" i="1"/>
  <c r="H1405" i="1" s="1"/>
  <c r="G1404" i="1"/>
  <c r="D1404" i="1"/>
  <c r="C1404" i="1"/>
  <c r="H1404" i="1" s="1"/>
  <c r="D1403" i="1"/>
  <c r="C1403" i="1"/>
  <c r="H1403" i="1" s="1"/>
  <c r="G1402" i="1"/>
  <c r="D1402" i="1"/>
  <c r="C1402" i="1"/>
  <c r="H1402" i="1" s="1"/>
  <c r="D1401" i="1"/>
  <c r="G1400" i="1"/>
  <c r="D1400" i="1"/>
  <c r="C1400" i="1"/>
  <c r="H1400" i="1" s="1"/>
  <c r="D1399" i="1"/>
  <c r="C1399" i="1"/>
  <c r="H1399" i="1" s="1"/>
  <c r="G1398" i="1"/>
  <c r="D1398" i="1"/>
  <c r="C1398" i="1"/>
  <c r="H1398" i="1" s="1"/>
  <c r="G1397" i="1"/>
  <c r="D1397" i="1"/>
  <c r="C1397" i="1"/>
  <c r="H1397" i="1" s="1"/>
  <c r="G1396" i="1"/>
  <c r="D1396" i="1"/>
  <c r="C1396" i="1"/>
  <c r="H1396" i="1" s="1"/>
  <c r="D1395" i="1"/>
  <c r="C1395" i="1"/>
  <c r="H1395" i="1" s="1"/>
  <c r="G1394" i="1"/>
  <c r="D1394" i="1"/>
  <c r="C1394" i="1"/>
  <c r="H1394" i="1" s="1"/>
  <c r="G1393" i="1"/>
  <c r="D1393" i="1"/>
  <c r="C1393" i="1"/>
  <c r="H1393" i="1" s="1"/>
  <c r="G1392" i="1"/>
  <c r="D1392" i="1"/>
  <c r="C1392" i="1"/>
  <c r="H1392" i="1" s="1"/>
  <c r="D1391" i="1"/>
  <c r="C1391" i="1"/>
  <c r="H1391" i="1" s="1"/>
  <c r="G1390" i="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G1382" i="1"/>
  <c r="D1382" i="1"/>
  <c r="C1382" i="1"/>
  <c r="G1381" i="1"/>
  <c r="D1381" i="1"/>
  <c r="C1381" i="1"/>
  <c r="H1381" i="1" s="1"/>
  <c r="G1380" i="1"/>
  <c r="D1380" i="1"/>
  <c r="C1380" i="1"/>
  <c r="H1380" i="1" s="1"/>
  <c r="D1379" i="1"/>
  <c r="C1379" i="1"/>
  <c r="H1379" i="1" s="1"/>
  <c r="G1378" i="1"/>
  <c r="D1378" i="1"/>
  <c r="C1378" i="1"/>
  <c r="H1378" i="1" s="1"/>
  <c r="G1377" i="1"/>
  <c r="D1377" i="1"/>
  <c r="C1377" i="1"/>
  <c r="H1377" i="1" s="1"/>
  <c r="G1376" i="1"/>
  <c r="D1376" i="1"/>
  <c r="C1376" i="1"/>
  <c r="H1376" i="1" s="1"/>
  <c r="D1375" i="1"/>
  <c r="C1375" i="1"/>
  <c r="H1375" i="1" s="1"/>
  <c r="D1374" i="1"/>
  <c r="G1374" i="1" s="1"/>
  <c r="C1374" i="1"/>
  <c r="G1373" i="1"/>
  <c r="D1373" i="1"/>
  <c r="C1373" i="1"/>
  <c r="H1373" i="1" s="1"/>
  <c r="G1372" i="1"/>
  <c r="D1372" i="1"/>
  <c r="C1372" i="1"/>
  <c r="H1372" i="1" s="1"/>
  <c r="D1371" i="1"/>
  <c r="C1371" i="1"/>
  <c r="H1371" i="1" s="1"/>
  <c r="G1370" i="1"/>
  <c r="D1370" i="1"/>
  <c r="C1370" i="1"/>
  <c r="H1370" i="1" s="1"/>
  <c r="G1369" i="1"/>
  <c r="D1369" i="1"/>
  <c r="C1369" i="1"/>
  <c r="H1369" i="1" s="1"/>
  <c r="G1368" i="1"/>
  <c r="D1368" i="1"/>
  <c r="C1368" i="1"/>
  <c r="H1368" i="1" s="1"/>
  <c r="D1367" i="1"/>
  <c r="C1367" i="1"/>
  <c r="H1367" i="1" s="1"/>
  <c r="G1366" i="1"/>
  <c r="D1366" i="1"/>
  <c r="C1366" i="1"/>
  <c r="H1366" i="1" s="1"/>
  <c r="G1365" i="1"/>
  <c r="D1365" i="1"/>
  <c r="C1365" i="1"/>
  <c r="H1365" i="1" s="1"/>
  <c r="G1364" i="1"/>
  <c r="D1364" i="1"/>
  <c r="C1364" i="1"/>
  <c r="H1364" i="1" s="1"/>
  <c r="D1363" i="1"/>
  <c r="C1363" i="1"/>
  <c r="H1363" i="1" s="1"/>
  <c r="G1362" i="1"/>
  <c r="D1362" i="1"/>
  <c r="C1362" i="1"/>
  <c r="H1362" i="1" s="1"/>
  <c r="G1361" i="1"/>
  <c r="D1361" i="1"/>
  <c r="C1361" i="1"/>
  <c r="H1361" i="1" s="1"/>
  <c r="G1360" i="1"/>
  <c r="D1360" i="1"/>
  <c r="C1360" i="1"/>
  <c r="H1360" i="1" s="1"/>
  <c r="D1359" i="1"/>
  <c r="C1359" i="1"/>
  <c r="H1359" i="1" s="1"/>
  <c r="G1358" i="1"/>
  <c r="D1358" i="1"/>
  <c r="C1358" i="1"/>
  <c r="H1358" i="1" s="1"/>
  <c r="G1357" i="1"/>
  <c r="D1357" i="1"/>
  <c r="C1357" i="1"/>
  <c r="H1357" i="1" s="1"/>
  <c r="G1356" i="1"/>
  <c r="D1356" i="1"/>
  <c r="C1356" i="1"/>
  <c r="H1356" i="1" s="1"/>
  <c r="D1355" i="1"/>
  <c r="C1355" i="1"/>
  <c r="H1355" i="1" s="1"/>
  <c r="G1354" i="1"/>
  <c r="D1354" i="1"/>
  <c r="C1354" i="1"/>
  <c r="H1354" i="1" s="1"/>
  <c r="G1353" i="1"/>
  <c r="D1353" i="1"/>
  <c r="C1353" i="1"/>
  <c r="H1353" i="1" s="1"/>
  <c r="G1352" i="1"/>
  <c r="D1352" i="1"/>
  <c r="C1352" i="1"/>
  <c r="H1352" i="1" s="1"/>
  <c r="D1351" i="1"/>
  <c r="C1351" i="1"/>
  <c r="H1351" i="1" s="1"/>
  <c r="G1350" i="1"/>
  <c r="D1350" i="1"/>
  <c r="C1350" i="1"/>
  <c r="H1350" i="1" s="1"/>
  <c r="G1349" i="1"/>
  <c r="D1349" i="1"/>
  <c r="C1349" i="1"/>
  <c r="H1349" i="1" s="1"/>
  <c r="G1348" i="1"/>
  <c r="D1348" i="1"/>
  <c r="C1348" i="1"/>
  <c r="H1348" i="1" s="1"/>
  <c r="D1347" i="1"/>
  <c r="C1347" i="1"/>
  <c r="H1347" i="1" s="1"/>
  <c r="G1346" i="1"/>
  <c r="D1346" i="1"/>
  <c r="C1346" i="1"/>
  <c r="H1346" i="1" s="1"/>
  <c r="G1345" i="1"/>
  <c r="D1345" i="1"/>
  <c r="C1345" i="1"/>
  <c r="H1345" i="1" s="1"/>
  <c r="G1344" i="1"/>
  <c r="D1344" i="1"/>
  <c r="C1344" i="1"/>
  <c r="H1344" i="1" s="1"/>
  <c r="D1343" i="1"/>
  <c r="C1343" i="1"/>
  <c r="H1343" i="1" s="1"/>
  <c r="G1342" i="1"/>
  <c r="D1342" i="1"/>
  <c r="C1342" i="1"/>
  <c r="H1342" i="1" s="1"/>
  <c r="G1341" i="1"/>
  <c r="D1341" i="1"/>
  <c r="C1341" i="1"/>
  <c r="H1341" i="1" s="1"/>
  <c r="D1340" i="1"/>
  <c r="C1340" i="1"/>
  <c r="D1339" i="1"/>
  <c r="C1339" i="1"/>
  <c r="D1338" i="1"/>
  <c r="G1338" i="1" s="1"/>
  <c r="C1338" i="1"/>
  <c r="H1338" i="1" s="1"/>
  <c r="G1337" i="1"/>
  <c r="D1337" i="1"/>
  <c r="C1337" i="1"/>
  <c r="H1337" i="1" s="1"/>
  <c r="G1336" i="1"/>
  <c r="D1336" i="1"/>
  <c r="C1336" i="1"/>
  <c r="H1336" i="1" s="1"/>
  <c r="D1335" i="1"/>
  <c r="C1335" i="1"/>
  <c r="H1335" i="1" s="1"/>
  <c r="D1334" i="1"/>
  <c r="C1334" i="1"/>
  <c r="H1334" i="1" s="1"/>
  <c r="G1333" i="1"/>
  <c r="D1333" i="1"/>
  <c r="C1333" i="1"/>
  <c r="H1333" i="1" s="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D1317" i="1"/>
  <c r="G1317" i="1" s="1"/>
  <c r="C1317" i="1"/>
  <c r="H1316" i="1"/>
  <c r="D1316" i="1"/>
  <c r="G1316" i="1" s="1"/>
  <c r="C1316" i="1"/>
  <c r="H1315" i="1"/>
  <c r="D1315" i="1"/>
  <c r="G1315" i="1" s="1"/>
  <c r="C1315" i="1"/>
  <c r="H1314" i="1"/>
  <c r="D1314" i="1"/>
  <c r="G1314" i="1" s="1"/>
  <c r="C1314" i="1"/>
  <c r="H1313" i="1"/>
  <c r="D1313" i="1"/>
  <c r="G1313" i="1" s="1"/>
  <c r="C1313" i="1"/>
  <c r="H1312" i="1"/>
  <c r="D1312" i="1"/>
  <c r="G1312" i="1" s="1"/>
  <c r="C1312" i="1"/>
  <c r="D1311" i="1"/>
  <c r="G1311" i="1" s="1"/>
  <c r="C1311" i="1"/>
  <c r="H1310" i="1"/>
  <c r="D1310" i="1"/>
  <c r="G1310" i="1" s="1"/>
  <c r="C1310" i="1"/>
  <c r="H1309" i="1"/>
  <c r="D1309" i="1"/>
  <c r="G1309" i="1" s="1"/>
  <c r="C1309" i="1"/>
  <c r="H1308" i="1"/>
  <c r="D1308" i="1"/>
  <c r="G1308" i="1" s="1"/>
  <c r="C1308" i="1"/>
  <c r="H1307" i="1"/>
  <c r="D1307" i="1"/>
  <c r="G1307" i="1" s="1"/>
  <c r="C1307" i="1"/>
  <c r="D1306" i="1"/>
  <c r="G1306" i="1" s="1"/>
  <c r="C1306" i="1"/>
  <c r="H1305" i="1"/>
  <c r="D1305" i="1"/>
  <c r="G1305" i="1" s="1"/>
  <c r="C1305" i="1"/>
  <c r="H1304" i="1"/>
  <c r="D1304" i="1"/>
  <c r="G1304" i="1" s="1"/>
  <c r="C1304" i="1"/>
  <c r="H1303" i="1"/>
  <c r="D1303" i="1"/>
  <c r="G1303" i="1" s="1"/>
  <c r="C1303" i="1"/>
  <c r="D1302" i="1"/>
  <c r="G1302" i="1" s="1"/>
  <c r="C1302" i="1"/>
  <c r="D1301" i="1"/>
  <c r="G1301" i="1" s="1"/>
  <c r="C1301" i="1"/>
  <c r="D1300" i="1"/>
  <c r="G1300" i="1" s="1"/>
  <c r="C1300" i="1"/>
  <c r="H1299" i="1"/>
  <c r="D1299" i="1"/>
  <c r="G1299" i="1" s="1"/>
  <c r="C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D1292" i="1"/>
  <c r="C1292" i="1"/>
  <c r="H1291" i="1"/>
  <c r="D1291" i="1"/>
  <c r="G1291" i="1" s="1"/>
  <c r="C1291" i="1"/>
  <c r="H1290" i="1"/>
  <c r="D1290" i="1"/>
  <c r="G1290" i="1" s="1"/>
  <c r="C1290" i="1"/>
  <c r="H1289" i="1"/>
  <c r="D1289" i="1"/>
  <c r="G1289" i="1" s="1"/>
  <c r="C1289" i="1"/>
  <c r="H1288" i="1"/>
  <c r="D1288" i="1"/>
  <c r="G1288" i="1" s="1"/>
  <c r="C1288"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C1281" i="1"/>
  <c r="H1280" i="1"/>
  <c r="D1280" i="1"/>
  <c r="G1280" i="1" s="1"/>
  <c r="C1280" i="1"/>
  <c r="H1279" i="1"/>
  <c r="D1279" i="1"/>
  <c r="G1279" i="1" s="1"/>
  <c r="C1279" i="1"/>
  <c r="D1278" i="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D1267" i="1"/>
  <c r="G1267" i="1" s="1"/>
  <c r="C1267" i="1"/>
  <c r="H1266" i="1"/>
  <c r="D1266" i="1"/>
  <c r="G1266" i="1" s="1"/>
  <c r="C1266" i="1"/>
  <c r="D1265" i="1"/>
  <c r="G1265" i="1" s="1"/>
  <c r="C1265" i="1"/>
  <c r="C1264" i="1"/>
  <c r="D1263" i="1"/>
  <c r="G1263" i="1" s="1"/>
  <c r="C1263" i="1"/>
  <c r="D1262" i="1"/>
  <c r="G1262" i="1" s="1"/>
  <c r="C1262" i="1"/>
  <c r="D1261" i="1"/>
  <c r="G1261" i="1" s="1"/>
  <c r="C1261" i="1"/>
  <c r="C1260" i="1"/>
  <c r="D1258" i="1"/>
  <c r="G1258" i="1" s="1"/>
  <c r="C1258" i="1"/>
  <c r="H1257" i="1"/>
  <c r="D1257" i="1"/>
  <c r="G1257" i="1" s="1"/>
  <c r="C1257" i="1"/>
  <c r="D1256" i="1"/>
  <c r="G1256" i="1" s="1"/>
  <c r="C1256" i="1"/>
  <c r="H1254" i="1"/>
  <c r="D1254" i="1"/>
  <c r="G1254" i="1" s="1"/>
  <c r="C1254" i="1"/>
  <c r="H1253" i="1"/>
  <c r="D1253" i="1"/>
  <c r="G1253" i="1" s="1"/>
  <c r="C1253" i="1"/>
  <c r="H1252" i="1"/>
  <c r="D1252" i="1"/>
  <c r="G1252" i="1" s="1"/>
  <c r="C1252" i="1"/>
  <c r="D1251" i="1"/>
  <c r="G1251" i="1" s="1"/>
  <c r="C1251" i="1"/>
  <c r="H1250" i="1"/>
  <c r="D1250" i="1"/>
  <c r="G1250" i="1" s="1"/>
  <c r="C1250" i="1"/>
  <c r="H1249" i="1"/>
  <c r="D1249" i="1"/>
  <c r="G1249" i="1" s="1"/>
  <c r="C1249" i="1"/>
  <c r="H1248" i="1"/>
  <c r="D1248" i="1"/>
  <c r="G1248" i="1" s="1"/>
  <c r="C1248" i="1"/>
  <c r="H1247" i="1"/>
  <c r="D1247" i="1"/>
  <c r="G1247" i="1" s="1"/>
  <c r="C1247" i="1"/>
  <c r="H1246" i="1"/>
  <c r="D1246" i="1"/>
  <c r="G1246" i="1" s="1"/>
  <c r="C1246" i="1"/>
  <c r="H1245" i="1"/>
  <c r="D1245" i="1"/>
  <c r="G1245" i="1" s="1"/>
  <c r="C1245" i="1"/>
  <c r="H1244" i="1"/>
  <c r="D1244" i="1"/>
  <c r="G1244" i="1" s="1"/>
  <c r="C1244" i="1"/>
  <c r="H1243" i="1"/>
  <c r="D1243" i="1"/>
  <c r="G1243" i="1" s="1"/>
  <c r="C1243" i="1"/>
  <c r="H1242" i="1"/>
  <c r="D1242" i="1"/>
  <c r="G1242" i="1" s="1"/>
  <c r="C1242" i="1"/>
  <c r="H1241" i="1"/>
  <c r="D1241" i="1"/>
  <c r="G1241" i="1" s="1"/>
  <c r="C1241" i="1"/>
  <c r="H1240" i="1"/>
  <c r="D1240" i="1"/>
  <c r="G1240" i="1" s="1"/>
  <c r="C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D1223" i="1"/>
  <c r="H1222" i="1"/>
  <c r="D1222" i="1"/>
  <c r="G1222" i="1" s="1"/>
  <c r="C1222" i="1"/>
  <c r="H1221" i="1"/>
  <c r="D1221" i="1"/>
  <c r="G1221" i="1" s="1"/>
  <c r="C1221" i="1"/>
  <c r="H1220" i="1"/>
  <c r="D1220" i="1"/>
  <c r="G1220" i="1" s="1"/>
  <c r="C1220" i="1"/>
  <c r="H1219" i="1"/>
  <c r="D1219" i="1"/>
  <c r="G1219" i="1" s="1"/>
  <c r="C1219" i="1"/>
  <c r="H1218" i="1"/>
  <c r="D1218" i="1"/>
  <c r="G1218" i="1" s="1"/>
  <c r="C1218" i="1"/>
  <c r="H1217" i="1"/>
  <c r="D1217" i="1"/>
  <c r="G1217" i="1" s="1"/>
  <c r="C1217" i="1"/>
  <c r="H1216" i="1"/>
  <c r="D1216" i="1"/>
  <c r="G1216" i="1" s="1"/>
  <c r="C1216" i="1"/>
  <c r="H1215" i="1"/>
  <c r="D1215" i="1"/>
  <c r="G1215" i="1" s="1"/>
  <c r="C1215" i="1"/>
  <c r="H1214" i="1"/>
  <c r="D1214" i="1"/>
  <c r="G1214" i="1" s="1"/>
  <c r="C1214" i="1"/>
  <c r="H1213" i="1"/>
  <c r="D1213" i="1"/>
  <c r="G1213" i="1" s="1"/>
  <c r="C1213" i="1"/>
  <c r="H1212" i="1"/>
  <c r="D1212" i="1"/>
  <c r="G1212" i="1" s="1"/>
  <c r="C1212" i="1"/>
  <c r="H1211" i="1"/>
  <c r="D1211" i="1"/>
  <c r="G1211" i="1" s="1"/>
  <c r="C1211" i="1"/>
  <c r="H1210" i="1"/>
  <c r="D1210" i="1"/>
  <c r="G1210" i="1" s="1"/>
  <c r="C1210" i="1"/>
  <c r="H1209" i="1"/>
  <c r="D1209" i="1"/>
  <c r="G1209" i="1" s="1"/>
  <c r="C1209" i="1"/>
  <c r="H1208" i="1"/>
  <c r="D1208" i="1"/>
  <c r="G1208" i="1" s="1"/>
  <c r="C1208" i="1"/>
  <c r="H1207" i="1"/>
  <c r="D1207" i="1"/>
  <c r="G1207" i="1" s="1"/>
  <c r="C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D1184" i="1"/>
  <c r="G1184" i="1" s="1"/>
  <c r="C1184" i="1"/>
  <c r="D1183" i="1"/>
  <c r="G1183" i="1" s="1"/>
  <c r="C1183" i="1"/>
  <c r="D1182" i="1"/>
  <c r="C1182" i="1"/>
  <c r="H1179" i="1"/>
  <c r="D1179" i="1"/>
  <c r="G1179" i="1" s="1"/>
  <c r="C1179" i="1"/>
  <c r="H1178" i="1"/>
  <c r="D1178" i="1"/>
  <c r="G1178" i="1" s="1"/>
  <c r="C1178" i="1"/>
  <c r="H1177" i="1"/>
  <c r="D1177" i="1"/>
  <c r="G1177" i="1" s="1"/>
  <c r="C1177" i="1"/>
  <c r="H1176" i="1"/>
  <c r="D1176" i="1"/>
  <c r="G1176" i="1" s="1"/>
  <c r="C1176" i="1"/>
  <c r="H1175" i="1"/>
  <c r="D1175" i="1"/>
  <c r="G1175" i="1" s="1"/>
  <c r="C1175" i="1"/>
  <c r="H1174" i="1"/>
  <c r="D1174" i="1"/>
  <c r="G1174" i="1" s="1"/>
  <c r="C1174" i="1"/>
  <c r="H1173" i="1"/>
  <c r="D1173" i="1"/>
  <c r="G1173" i="1" s="1"/>
  <c r="C1173" i="1"/>
  <c r="H1172" i="1"/>
  <c r="D1172" i="1"/>
  <c r="G1172" i="1" s="1"/>
  <c r="C1172" i="1"/>
  <c r="H1171" i="1"/>
  <c r="D1171" i="1"/>
  <c r="G1171" i="1" s="1"/>
  <c r="C1171" i="1"/>
  <c r="H1170" i="1"/>
  <c r="D1170" i="1"/>
  <c r="G1170" i="1" s="1"/>
  <c r="C1170" i="1"/>
  <c r="H1169" i="1"/>
  <c r="D1169" i="1"/>
  <c r="G1169" i="1" s="1"/>
  <c r="C1169" i="1"/>
  <c r="H1168" i="1"/>
  <c r="D1168" i="1"/>
  <c r="G1168" i="1" s="1"/>
  <c r="C1168" i="1"/>
  <c r="H1167" i="1"/>
  <c r="D1167" i="1"/>
  <c r="G1167" i="1" s="1"/>
  <c r="C1167" i="1"/>
  <c r="D1166" i="1"/>
  <c r="G1166" i="1" s="1"/>
  <c r="C1166" i="1"/>
  <c r="H1165" i="1"/>
  <c r="D1165" i="1"/>
  <c r="G1165" i="1" s="1"/>
  <c r="C1165" i="1"/>
  <c r="H1164" i="1"/>
  <c r="D1164" i="1"/>
  <c r="G1164" i="1" s="1"/>
  <c r="C1164" i="1"/>
  <c r="D1163" i="1"/>
  <c r="G1163" i="1" s="1"/>
  <c r="C1163" i="1"/>
  <c r="H1162" i="1"/>
  <c r="D1162" i="1"/>
  <c r="G1162" i="1" s="1"/>
  <c r="C1162" i="1"/>
  <c r="H1161" i="1"/>
  <c r="D1161" i="1"/>
  <c r="G1161" i="1" s="1"/>
  <c r="C1161" i="1"/>
  <c r="H1160" i="1"/>
  <c r="D1160" i="1"/>
  <c r="G1160" i="1" s="1"/>
  <c r="C1160" i="1"/>
  <c r="H1159" i="1"/>
  <c r="D1159" i="1"/>
  <c r="G1159" i="1" s="1"/>
  <c r="C1159" i="1"/>
  <c r="H1158" i="1"/>
  <c r="D1158" i="1"/>
  <c r="G1158" i="1" s="1"/>
  <c r="C1158" i="1"/>
  <c r="H1157" i="1"/>
  <c r="D1157" i="1"/>
  <c r="G1157" i="1" s="1"/>
  <c r="C1157" i="1"/>
  <c r="H1156" i="1"/>
  <c r="D1156" i="1"/>
  <c r="G1156" i="1" s="1"/>
  <c r="C1156" i="1"/>
  <c r="D1155" i="1"/>
  <c r="G1155" i="1" s="1"/>
  <c r="C1155" i="1"/>
  <c r="H1154" i="1"/>
  <c r="D1154" i="1"/>
  <c r="G1154" i="1" s="1"/>
  <c r="C1154" i="1"/>
  <c r="H1153" i="1"/>
  <c r="D1153" i="1"/>
  <c r="G1153" i="1" s="1"/>
  <c r="C1153" i="1"/>
  <c r="D1152" i="1"/>
  <c r="G1152" i="1" s="1"/>
  <c r="C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H1142" i="1"/>
  <c r="D1142" i="1"/>
  <c r="G1142" i="1" s="1"/>
  <c r="C1142" i="1"/>
  <c r="H1141" i="1"/>
  <c r="D1141" i="1"/>
  <c r="G1141" i="1" s="1"/>
  <c r="C1141" i="1"/>
  <c r="H1140" i="1"/>
  <c r="D1140" i="1"/>
  <c r="G1140" i="1" s="1"/>
  <c r="C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D1093" i="1"/>
  <c r="D1092" i="1"/>
  <c r="G1092" i="1" s="1"/>
  <c r="C1092" i="1"/>
  <c r="H1091" i="1"/>
  <c r="D1091" i="1"/>
  <c r="G1091" i="1" s="1"/>
  <c r="C1091" i="1"/>
  <c r="H1090" i="1"/>
  <c r="D1090" i="1"/>
  <c r="G1090" i="1" s="1"/>
  <c r="C1090" i="1"/>
  <c r="H1089" i="1"/>
  <c r="D1089" i="1"/>
  <c r="G1089" i="1" s="1"/>
  <c r="C1089" i="1"/>
  <c r="H1088" i="1"/>
  <c r="D1088" i="1"/>
  <c r="G1088" i="1" s="1"/>
  <c r="C1088" i="1"/>
  <c r="D1087" i="1"/>
  <c r="G1087" i="1" s="1"/>
  <c r="C1087" i="1"/>
  <c r="H1086" i="1"/>
  <c r="D1086" i="1"/>
  <c r="G1086" i="1" s="1"/>
  <c r="C1086" i="1"/>
  <c r="H1085" i="1"/>
  <c r="D1085" i="1"/>
  <c r="G1085" i="1" s="1"/>
  <c r="C1085" i="1"/>
  <c r="H1084" i="1"/>
  <c r="D1084" i="1"/>
  <c r="G1084" i="1" s="1"/>
  <c r="C1084" i="1"/>
  <c r="H1083" i="1"/>
  <c r="D1083" i="1"/>
  <c r="G1083" i="1" s="1"/>
  <c r="C1083" i="1"/>
  <c r="H1082" i="1"/>
  <c r="D1082" i="1"/>
  <c r="G1082" i="1" s="1"/>
  <c r="C1082" i="1"/>
  <c r="H1081" i="1"/>
  <c r="D1081" i="1"/>
  <c r="G1081" i="1" s="1"/>
  <c r="C1081" i="1"/>
  <c r="H1080" i="1"/>
  <c r="D1080" i="1"/>
  <c r="G1080" i="1" s="1"/>
  <c r="C1080" i="1"/>
  <c r="H1079" i="1"/>
  <c r="D1079" i="1"/>
  <c r="G1079" i="1" s="1"/>
  <c r="C1079" i="1"/>
  <c r="H1078" i="1"/>
  <c r="D1078" i="1"/>
  <c r="G1078" i="1" s="1"/>
  <c r="C1078" i="1"/>
  <c r="H1077" i="1"/>
  <c r="D1077" i="1"/>
  <c r="G1077" i="1" s="1"/>
  <c r="C1077" i="1"/>
  <c r="H1076" i="1"/>
  <c r="D1076" i="1"/>
  <c r="G1076" i="1" s="1"/>
  <c r="C1076" i="1"/>
  <c r="H1075" i="1"/>
  <c r="D1075" i="1"/>
  <c r="G1075" i="1" s="1"/>
  <c r="C1075" i="1"/>
  <c r="H1073" i="1"/>
  <c r="D1073" i="1"/>
  <c r="G1073" i="1" s="1"/>
  <c r="C1073" i="1"/>
  <c r="H1072" i="1"/>
  <c r="D1072" i="1"/>
  <c r="G1072" i="1" s="1"/>
  <c r="C1072" i="1"/>
  <c r="H1071" i="1"/>
  <c r="D1071" i="1"/>
  <c r="G1071" i="1" s="1"/>
  <c r="C1071" i="1"/>
  <c r="H1070" i="1"/>
  <c r="D1070" i="1"/>
  <c r="G1070" i="1" s="1"/>
  <c r="C1070" i="1"/>
  <c r="H1069" i="1"/>
  <c r="D1069" i="1"/>
  <c r="G1069" i="1" s="1"/>
  <c r="C1069" i="1"/>
  <c r="H1068" i="1"/>
  <c r="D1068" i="1"/>
  <c r="G1068" i="1" s="1"/>
  <c r="C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D1059" i="1"/>
  <c r="G1059" i="1" s="1"/>
  <c r="C1059" i="1"/>
  <c r="H1058" i="1"/>
  <c r="D1058" i="1"/>
  <c r="G1058" i="1" s="1"/>
  <c r="C1058" i="1"/>
  <c r="D1057" i="1"/>
  <c r="G1057" i="1" s="1"/>
  <c r="C1057" i="1"/>
  <c r="H1056" i="1"/>
  <c r="D1056" i="1"/>
  <c r="G1056" i="1" s="1"/>
  <c r="C1056" i="1"/>
  <c r="D1055" i="1"/>
  <c r="G1055" i="1" s="1"/>
  <c r="C1055" i="1"/>
  <c r="H1054" i="1"/>
  <c r="D1054" i="1"/>
  <c r="G1054" i="1" s="1"/>
  <c r="C1054" i="1"/>
  <c r="H1053" i="1"/>
  <c r="D1053" i="1"/>
  <c r="G1053" i="1" s="1"/>
  <c r="C1053" i="1"/>
  <c r="H1052" i="1"/>
  <c r="D1052" i="1"/>
  <c r="G1052" i="1" s="1"/>
  <c r="C1052" i="1"/>
  <c r="H1051" i="1"/>
  <c r="D1051" i="1"/>
  <c r="G1051" i="1" s="1"/>
  <c r="C1051" i="1"/>
  <c r="D1050" i="1"/>
  <c r="G1050" i="1" s="1"/>
  <c r="C1050" i="1"/>
  <c r="H1049" i="1"/>
  <c r="D1049" i="1"/>
  <c r="G1049" i="1" s="1"/>
  <c r="C1049" i="1"/>
  <c r="H1048" i="1"/>
  <c r="D1048" i="1"/>
  <c r="G1048" i="1" s="1"/>
  <c r="C1048" i="1"/>
  <c r="H1047" i="1"/>
  <c r="D1047" i="1"/>
  <c r="G1047" i="1" s="1"/>
  <c r="C1047" i="1"/>
  <c r="H1046" i="1"/>
  <c r="D1046" i="1"/>
  <c r="G1046" i="1" s="1"/>
  <c r="C1046" i="1"/>
  <c r="H1045" i="1"/>
  <c r="D1045" i="1"/>
  <c r="G1045" i="1" s="1"/>
  <c r="C1045" i="1"/>
  <c r="H1044" i="1"/>
  <c r="D1044" i="1"/>
  <c r="G1044" i="1" s="1"/>
  <c r="C1044" i="1"/>
  <c r="H1043" i="1"/>
  <c r="D1043" i="1"/>
  <c r="G1043" i="1" s="1"/>
  <c r="C1043" i="1"/>
  <c r="H1042" i="1"/>
  <c r="D1042" i="1"/>
  <c r="G1042" i="1" s="1"/>
  <c r="C1042" i="1"/>
  <c r="H1041" i="1"/>
  <c r="D1041" i="1"/>
  <c r="G1041" i="1" s="1"/>
  <c r="C1041"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H1034" i="1"/>
  <c r="D1034" i="1"/>
  <c r="G1034" i="1" s="1"/>
  <c r="C1034" i="1"/>
  <c r="H1033" i="1"/>
  <c r="D1033" i="1"/>
  <c r="G1033" i="1" s="1"/>
  <c r="C1033" i="1"/>
  <c r="H1032" i="1"/>
  <c r="D1032" i="1"/>
  <c r="G1032" i="1" s="1"/>
  <c r="C1032" i="1"/>
  <c r="H1031" i="1"/>
  <c r="D1031" i="1"/>
  <c r="G1031" i="1" s="1"/>
  <c r="C1031" i="1"/>
  <c r="D1030" i="1"/>
  <c r="G1030" i="1" s="1"/>
  <c r="C1030" i="1"/>
  <c r="D1029" i="1"/>
  <c r="G1029" i="1" s="1"/>
  <c r="C1029" i="1"/>
  <c r="H1028" i="1"/>
  <c r="D1028" i="1"/>
  <c r="G1028" i="1" s="1"/>
  <c r="C1028" i="1"/>
  <c r="H1027" i="1"/>
  <c r="D1027" i="1"/>
  <c r="G1027" i="1" s="1"/>
  <c r="C1027" i="1"/>
  <c r="D1026" i="1"/>
  <c r="G1026" i="1" s="1"/>
  <c r="C1026" i="1"/>
  <c r="D1025" i="1"/>
  <c r="G1025" i="1" s="1"/>
  <c r="C1025" i="1"/>
  <c r="C1024" i="1"/>
  <c r="D1023" i="1"/>
  <c r="G1023" i="1" s="1"/>
  <c r="C1023" i="1"/>
  <c r="H1022" i="1"/>
  <c r="D1022" i="1"/>
  <c r="G1022" i="1" s="1"/>
  <c r="C1022" i="1"/>
  <c r="H1021" i="1"/>
  <c r="D1021" i="1"/>
  <c r="G1021" i="1" s="1"/>
  <c r="C1021" i="1"/>
  <c r="D1020" i="1"/>
  <c r="G1020" i="1" s="1"/>
  <c r="C1020" i="1"/>
  <c r="H1019" i="1"/>
  <c r="D1019" i="1"/>
  <c r="G1019" i="1" s="1"/>
  <c r="C1019" i="1"/>
  <c r="C1018" i="1"/>
  <c r="C1017" i="1"/>
  <c r="H1016" i="1"/>
  <c r="D1016" i="1"/>
  <c r="G1016" i="1" s="1"/>
  <c r="C1016" i="1"/>
  <c r="D1015" i="1"/>
  <c r="G1015" i="1" s="1"/>
  <c r="C1015" i="1"/>
  <c r="H1014" i="1"/>
  <c r="D1014" i="1"/>
  <c r="G1014" i="1" s="1"/>
  <c r="C1014" i="1"/>
  <c r="H1013" i="1"/>
  <c r="D1013" i="1"/>
  <c r="G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D736" i="1"/>
  <c r="C736" i="1"/>
  <c r="H736" i="1" s="1"/>
  <c r="H735" i="1"/>
  <c r="G735" i="1"/>
  <c r="D735" i="1"/>
  <c r="C735" i="1"/>
  <c r="H734" i="1"/>
  <c r="G734" i="1"/>
  <c r="D734" i="1"/>
  <c r="C734" i="1"/>
  <c r="H733" i="1"/>
  <c r="G733" i="1"/>
  <c r="D733" i="1"/>
  <c r="C733" i="1"/>
  <c r="H732" i="1"/>
  <c r="G732" i="1"/>
  <c r="D732" i="1"/>
  <c r="C732" i="1"/>
  <c r="H731" i="1"/>
  <c r="D731" i="1"/>
  <c r="G731" i="1" s="1"/>
  <c r="C731" i="1"/>
  <c r="H730" i="1"/>
  <c r="G730" i="1"/>
  <c r="D730" i="1"/>
  <c r="C730" i="1"/>
  <c r="H729" i="1"/>
  <c r="D729" i="1"/>
  <c r="G729" i="1" s="1"/>
  <c r="C729" i="1"/>
  <c r="H728" i="1"/>
  <c r="D728" i="1"/>
  <c r="G728" i="1" s="1"/>
  <c r="C728" i="1"/>
  <c r="H727" i="1"/>
  <c r="G727" i="1"/>
  <c r="D727" i="1"/>
  <c r="C727" i="1"/>
  <c r="H726" i="1"/>
  <c r="D726" i="1"/>
  <c r="G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H651" i="1"/>
  <c r="G651" i="1"/>
  <c r="D651" i="1"/>
  <c r="C651" i="1"/>
  <c r="H650" i="1"/>
  <c r="G650" i="1"/>
  <c r="D650" i="1"/>
  <c r="C650" i="1"/>
  <c r="D649" i="1"/>
  <c r="G649" i="1" s="1"/>
  <c r="C649" i="1"/>
  <c r="H648" i="1"/>
  <c r="D648" i="1"/>
  <c r="G648" i="1" s="1"/>
  <c r="C648" i="1"/>
  <c r="H647" i="1"/>
  <c r="G647" i="1"/>
  <c r="D647" i="1"/>
  <c r="C647" i="1"/>
  <c r="H646" i="1"/>
  <c r="D646" i="1"/>
  <c r="G646" i="1" s="1"/>
  <c r="C646" i="1"/>
  <c r="H645" i="1"/>
  <c r="D645" i="1"/>
  <c r="G645" i="1" s="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C422"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D377" i="1"/>
  <c r="G377" i="1" s="1"/>
  <c r="C377" i="1"/>
  <c r="H376" i="1"/>
  <c r="G376" i="1"/>
  <c r="D376" i="1"/>
  <c r="C376" i="1"/>
  <c r="D375" i="1"/>
  <c r="H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D301" i="1"/>
  <c r="H301" i="1" s="1"/>
  <c r="C301" i="1"/>
  <c r="D300" i="1"/>
  <c r="G300" i="1" s="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G272" i="1"/>
  <c r="D272" i="1"/>
  <c r="H272" i="1" s="1"/>
  <c r="C272" i="1"/>
  <c r="H271" i="1"/>
  <c r="G271" i="1"/>
  <c r="D271" i="1"/>
  <c r="C271" i="1"/>
  <c r="G270" i="1"/>
  <c r="D270" i="1"/>
  <c r="H270" i="1" s="1"/>
  <c r="C270" i="1"/>
  <c r="G269" i="1"/>
  <c r="D269" i="1"/>
  <c r="H269" i="1" s="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D197" i="1"/>
  <c r="H197" i="1" s="1"/>
  <c r="C197" i="1"/>
  <c r="H196" i="1"/>
  <c r="G196" i="1"/>
  <c r="D196" i="1"/>
  <c r="C196" i="1"/>
  <c r="H195" i="1"/>
  <c r="G195" i="1"/>
  <c r="D195" i="1"/>
  <c r="C195" i="1"/>
  <c r="H194" i="1"/>
  <c r="G194" i="1"/>
  <c r="D194" i="1"/>
  <c r="C194" i="1"/>
  <c r="D193" i="1"/>
  <c r="H193" i="1" s="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G183" i="1"/>
  <c r="D183" i="1"/>
  <c r="C183" i="1"/>
  <c r="H182" i="1"/>
  <c r="D182" i="1"/>
  <c r="G182" i="1" s="1"/>
  <c r="C182" i="1"/>
  <c r="H181" i="1"/>
  <c r="D181" i="1"/>
  <c r="G181" i="1" s="1"/>
  <c r="C181" i="1"/>
  <c r="H180" i="1"/>
  <c r="D180" i="1"/>
  <c r="G180" i="1" s="1"/>
  <c r="C180" i="1"/>
  <c r="H179" i="1"/>
  <c r="D179" i="1"/>
  <c r="G179" i="1" s="1"/>
  <c r="C179" i="1"/>
  <c r="D178" i="1"/>
  <c r="H178" i="1" s="1"/>
  <c r="C178" i="1"/>
  <c r="H177" i="1"/>
  <c r="G177" i="1"/>
  <c r="D177" i="1"/>
  <c r="C177" i="1"/>
  <c r="H176" i="1"/>
  <c r="G176" i="1"/>
  <c r="D176" i="1"/>
  <c r="C176" i="1"/>
  <c r="G175" i="1"/>
  <c r="D175" i="1"/>
  <c r="H175" i="1" s="1"/>
  <c r="C175" i="1"/>
  <c r="C174" i="1"/>
  <c r="D173" i="1"/>
  <c r="H173" i="1" s="1"/>
  <c r="C173" i="1"/>
  <c r="D172" i="1"/>
  <c r="H172" i="1" s="1"/>
  <c r="C172" i="1"/>
  <c r="D171" i="1"/>
  <c r="H171" i="1" s="1"/>
  <c r="C171" i="1"/>
  <c r="D170" i="1"/>
  <c r="H170" i="1" s="1"/>
  <c r="C170" i="1"/>
  <c r="D169" i="1"/>
  <c r="H169" i="1" s="1"/>
  <c r="C169" i="1"/>
  <c r="D168" i="1"/>
  <c r="G168" i="1" s="1"/>
  <c r="C168" i="1"/>
  <c r="D167" i="1"/>
  <c r="H167" i="1" s="1"/>
  <c r="C167" i="1"/>
  <c r="D166" i="1"/>
  <c r="H166" i="1" s="1"/>
  <c r="C166" i="1"/>
  <c r="D165" i="1"/>
  <c r="H165" i="1" s="1"/>
  <c r="C165" i="1"/>
  <c r="D164" i="1"/>
  <c r="H164" i="1" s="1"/>
  <c r="C164" i="1"/>
  <c r="H163" i="1"/>
  <c r="G163" i="1"/>
  <c r="D163" i="1"/>
  <c r="C163" i="1"/>
  <c r="D162" i="1"/>
  <c r="H162" i="1" s="1"/>
  <c r="C162" i="1"/>
  <c r="C161" i="1"/>
  <c r="H159" i="1"/>
  <c r="G159" i="1"/>
  <c r="D159" i="1"/>
  <c r="C159" i="1"/>
  <c r="H158" i="1"/>
  <c r="D158" i="1"/>
  <c r="G158" i="1" s="1"/>
  <c r="C158" i="1"/>
  <c r="H157" i="1"/>
  <c r="G157" i="1"/>
  <c r="D157" i="1"/>
  <c r="C157" i="1"/>
  <c r="H156" i="1"/>
  <c r="D156" i="1"/>
  <c r="G156" i="1" s="1"/>
  <c r="C156" i="1"/>
  <c r="H155" i="1"/>
  <c r="D155" i="1"/>
  <c r="G155" i="1" s="1"/>
  <c r="C155" i="1"/>
  <c r="H154" i="1"/>
  <c r="G154" i="1"/>
  <c r="D154" i="1"/>
  <c r="C154" i="1"/>
  <c r="H153" i="1"/>
  <c r="G153" i="1"/>
  <c r="D153" i="1"/>
  <c r="C153" i="1"/>
  <c r="H152" i="1"/>
  <c r="G152" i="1"/>
  <c r="D152" i="1"/>
  <c r="C152" i="1"/>
  <c r="H151" i="1"/>
  <c r="D151" i="1"/>
  <c r="G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D132" i="1"/>
  <c r="H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G124" i="1"/>
  <c r="D124" i="1"/>
  <c r="H124" i="1" s="1"/>
  <c r="C124" i="1"/>
  <c r="H123" i="1"/>
  <c r="G123" i="1"/>
  <c r="D123" i="1"/>
  <c r="C123" i="1"/>
  <c r="G122"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D70" i="1"/>
  <c r="H70" i="1" s="1"/>
  <c r="C70" i="1"/>
  <c r="H69" i="1"/>
  <c r="G69" i="1"/>
  <c r="D69" i="1"/>
  <c r="C69" i="1"/>
  <c r="H68" i="1"/>
  <c r="G68" i="1"/>
  <c r="D68" i="1"/>
  <c r="C68" i="1"/>
  <c r="H67" i="1"/>
  <c r="G67" i="1"/>
  <c r="D67" i="1"/>
  <c r="C67" i="1"/>
  <c r="D66" i="1"/>
  <c r="H66" i="1" s="1"/>
  <c r="C66" i="1"/>
  <c r="G65"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736" i="1" l="1"/>
  <c r="E56" i="9"/>
  <c r="B56" i="9" s="1"/>
  <c r="E57" i="9"/>
  <c r="B57" i="9" s="1"/>
  <c r="G737" i="1"/>
  <c r="G653" i="1"/>
  <c r="E296" i="9"/>
  <c r="B296" i="9" s="1"/>
  <c r="E324" i="9"/>
  <c r="B324" i="9" s="1"/>
  <c r="E329" i="9"/>
  <c r="B329" i="9" s="1"/>
  <c r="H1374" i="1"/>
  <c r="H1155" i="1"/>
  <c r="H1163" i="1"/>
  <c r="H1302" i="1"/>
  <c r="H1287" i="1"/>
  <c r="H1258" i="1"/>
  <c r="F252" i="5"/>
  <c r="G421" i="1"/>
  <c r="H421" i="1"/>
  <c r="E648" i="4"/>
  <c r="D642" i="1" s="1"/>
  <c r="H642" i="1" s="1"/>
  <c r="F426" i="4"/>
  <c r="E311" i="9"/>
  <c r="B311" i="9" s="1"/>
  <c r="G423" i="1"/>
  <c r="H300" i="1"/>
  <c r="H1681" i="1"/>
  <c r="G1681" i="1"/>
  <c r="H1340" i="1"/>
  <c r="H1382" i="1"/>
  <c r="H1339" i="1"/>
  <c r="E36" i="9"/>
  <c r="B36" i="9" s="1"/>
  <c r="E322" i="9"/>
  <c r="B322" i="9" s="1"/>
  <c r="E320" i="9"/>
  <c r="B320" i="9" s="1"/>
  <c r="E326" i="9"/>
  <c r="B326" i="9" s="1"/>
  <c r="E340" i="9"/>
  <c r="B340" i="9" s="1"/>
  <c r="G1182" i="1"/>
  <c r="G1340" i="1"/>
  <c r="G1386" i="1"/>
  <c r="G1389" i="1"/>
  <c r="G1385" i="1"/>
  <c r="G1388" i="1"/>
  <c r="G1384" i="1"/>
  <c r="H1604" i="1"/>
  <c r="H1602" i="1"/>
  <c r="G1602" i="1"/>
  <c r="H1605" i="1"/>
  <c r="G1594" i="1"/>
  <c r="H1601" i="1"/>
  <c r="H1593" i="1"/>
  <c r="G1586" i="1"/>
  <c r="H1587" i="1"/>
  <c r="H1585" i="1"/>
  <c r="H1539" i="1"/>
  <c r="H1540" i="1"/>
  <c r="H1267" i="1"/>
  <c r="H1263" i="1"/>
  <c r="H1262" i="1"/>
  <c r="F428" i="4"/>
  <c r="G1292" i="1"/>
  <c r="G1278" i="1"/>
  <c r="H1510" i="1"/>
  <c r="H1516" i="1"/>
  <c r="H1301" i="1"/>
  <c r="H1300" i="1"/>
  <c r="H1292" i="1"/>
  <c r="D1281" i="1"/>
  <c r="H1278" i="1"/>
  <c r="G1264" i="1"/>
  <c r="H1264" i="1"/>
  <c r="H1265" i="1"/>
  <c r="E255" i="5"/>
  <c r="D1259" i="1" s="1"/>
  <c r="H1311" i="1"/>
  <c r="H1306" i="1"/>
  <c r="H1261" i="1"/>
  <c r="F256" i="5"/>
  <c r="E303" i="9"/>
  <c r="B303" i="9" s="1"/>
  <c r="H1260" i="1"/>
  <c r="H1256" i="1"/>
  <c r="H1200" i="1"/>
  <c r="E319" i="9"/>
  <c r="B319" i="9" s="1"/>
  <c r="H1251" i="1"/>
  <c r="H1184" i="1"/>
  <c r="H1183" i="1"/>
  <c r="H1182" i="1"/>
  <c r="H1166" i="1"/>
  <c r="E312" i="9"/>
  <c r="B312" i="9" s="1"/>
  <c r="H1152" i="1"/>
  <c r="H1092" i="1"/>
  <c r="H1087" i="1"/>
  <c r="F82" i="5"/>
  <c r="H1059" i="1"/>
  <c r="H1057" i="1"/>
  <c r="H1055" i="1"/>
  <c r="H1050" i="1"/>
  <c r="H1040" i="1"/>
  <c r="D1024" i="1"/>
  <c r="G1024" i="1" s="1"/>
  <c r="H1030" i="1"/>
  <c r="H1029" i="1"/>
  <c r="H1026" i="1"/>
  <c r="H1025" i="1"/>
  <c r="E12" i="5"/>
  <c r="D1017" i="1" s="1"/>
  <c r="G1017" i="1" s="1"/>
  <c r="H1020" i="1"/>
  <c r="H1023" i="1"/>
  <c r="H1018" i="1"/>
  <c r="F13" i="5"/>
  <c r="H1015" i="1"/>
  <c r="F237" i="9"/>
  <c r="B237" i="9" s="1"/>
  <c r="G717" i="1"/>
  <c r="G695" i="1"/>
  <c r="G676" i="1"/>
  <c r="H649" i="1"/>
  <c r="G636" i="1"/>
  <c r="G635" i="1"/>
  <c r="G388" i="1"/>
  <c r="H388" i="1"/>
  <c r="F393" i="4"/>
  <c r="G375" i="1"/>
  <c r="E373" i="4"/>
  <c r="D368" i="1" s="1"/>
  <c r="H368" i="1"/>
  <c r="G368" i="1"/>
  <c r="E360" i="4"/>
  <c r="D355" i="1" s="1"/>
  <c r="E294" i="9"/>
  <c r="B294" i="9" s="1"/>
  <c r="D422" i="1"/>
  <c r="E647" i="4"/>
  <c r="D641" i="1" s="1"/>
  <c r="G301" i="1"/>
  <c r="G162" i="1"/>
  <c r="G172" i="1"/>
  <c r="G197" i="1"/>
  <c r="G193" i="1"/>
  <c r="G190" i="1"/>
  <c r="G192" i="1"/>
  <c r="G184" i="1"/>
  <c r="B240" i="9"/>
  <c r="F239" i="9"/>
  <c r="B239" i="9" s="1"/>
  <c r="G178" i="1"/>
  <c r="D174" i="1"/>
  <c r="E164" i="4"/>
  <c r="D160" i="1" s="1"/>
  <c r="G173" i="1"/>
  <c r="G171" i="1"/>
  <c r="G170" i="1"/>
  <c r="G169" i="1"/>
  <c r="H168" i="1"/>
  <c r="G166" i="1"/>
  <c r="G167" i="1"/>
  <c r="F170" i="4"/>
  <c r="G165" i="1"/>
  <c r="G164" i="1"/>
  <c r="D161" i="1"/>
  <c r="H161" i="1" s="1"/>
  <c r="G161" i="1"/>
  <c r="F165" i="4"/>
  <c r="F160" i="4"/>
  <c r="E153" i="4"/>
  <c r="D149" i="1" s="1"/>
  <c r="E48" i="9"/>
  <c r="B48" i="9" s="1"/>
  <c r="H150" i="1"/>
  <c r="H149" i="1"/>
  <c r="G149" i="1"/>
  <c r="G132" i="1"/>
  <c r="G131" i="1"/>
  <c r="H121" i="1"/>
  <c r="G121" i="1"/>
  <c r="F129" i="4"/>
  <c r="F125" i="4"/>
  <c r="F236" i="9"/>
  <c r="B236" i="9" s="1"/>
  <c r="G70" i="1"/>
  <c r="G71" i="1"/>
  <c r="H64" i="1"/>
  <c r="G64" i="1"/>
  <c r="G66" i="1"/>
  <c r="F68" i="4"/>
  <c r="E49" i="4"/>
  <c r="D45" i="1" s="1"/>
  <c r="F49" i="4"/>
  <c r="E307" i="9"/>
  <c r="B307" i="9" s="1"/>
  <c r="H1542" i="1"/>
  <c r="J1542" i="1"/>
  <c r="I1544" i="1"/>
  <c r="H1546" i="1"/>
  <c r="J1546" i="1"/>
  <c r="G1420" i="1"/>
  <c r="G1424" i="1"/>
  <c r="G1428" i="1"/>
  <c r="G1432" i="1"/>
  <c r="G1436" i="1"/>
  <c r="G1440" i="1"/>
  <c r="G1444" i="1"/>
  <c r="G1448" i="1"/>
  <c r="G1452" i="1"/>
  <c r="G1459" i="1"/>
  <c r="G1465" i="1"/>
  <c r="G1475" i="1"/>
  <c r="G1481" i="1"/>
  <c r="G1491" i="1"/>
  <c r="G1497" i="1"/>
  <c r="G1507" i="1"/>
  <c r="G1513" i="1"/>
  <c r="G1523" i="1"/>
  <c r="G1529" i="1"/>
  <c r="G1539" i="1"/>
  <c r="J1541" i="1"/>
  <c r="H1541" i="1"/>
  <c r="I1541" i="1" s="1"/>
  <c r="J1545" i="1"/>
  <c r="H1545" i="1"/>
  <c r="G1335" i="1"/>
  <c r="G1339" i="1"/>
  <c r="G1343" i="1"/>
  <c r="G1347" i="1"/>
  <c r="G1351" i="1"/>
  <c r="G1355" i="1"/>
  <c r="G1359" i="1"/>
  <c r="G1363" i="1"/>
  <c r="G1367" i="1"/>
  <c r="G1371" i="1"/>
  <c r="G1375" i="1"/>
  <c r="G1379" i="1"/>
  <c r="G1383" i="1"/>
  <c r="G1387" i="1"/>
  <c r="G1391" i="1"/>
  <c r="G1395" i="1"/>
  <c r="G1399" i="1"/>
  <c r="G1403" i="1"/>
  <c r="G1407" i="1"/>
  <c r="G1411" i="1"/>
  <c r="G1415" i="1"/>
  <c r="G1419" i="1"/>
  <c r="G1423" i="1"/>
  <c r="G1427" i="1"/>
  <c r="G1431" i="1"/>
  <c r="G1435" i="1"/>
  <c r="G1439" i="1"/>
  <c r="G1443" i="1"/>
  <c r="G1447" i="1"/>
  <c r="G1451" i="1"/>
  <c r="G1455" i="1"/>
  <c r="G1461" i="1"/>
  <c r="G1471" i="1"/>
  <c r="G1477" i="1"/>
  <c r="G1487" i="1"/>
  <c r="G1493" i="1"/>
  <c r="G1503" i="1"/>
  <c r="G1509" i="1"/>
  <c r="G1519" i="1"/>
  <c r="G1525" i="1"/>
  <c r="G1535" i="1"/>
  <c r="G1542" i="1"/>
  <c r="H1544" i="1"/>
  <c r="J1544" i="1"/>
  <c r="G1546" i="1"/>
  <c r="I1546" i="1" s="1"/>
  <c r="G1334" i="1"/>
  <c r="J1543" i="1"/>
  <c r="H1543" i="1"/>
  <c r="I1543" i="1" s="1"/>
  <c r="I1545" i="1"/>
  <c r="J1547" i="1"/>
  <c r="I1557" i="1"/>
  <c r="I1559" i="1"/>
  <c r="I1561" i="1"/>
  <c r="H1564" i="1"/>
  <c r="H1565" i="1"/>
  <c r="H1566" i="1"/>
  <c r="H1567" i="1"/>
  <c r="H1568" i="1"/>
  <c r="H1569" i="1"/>
  <c r="H1570" i="1"/>
  <c r="G1573" i="1"/>
  <c r="I1573" i="1" s="1"/>
  <c r="G1575" i="1"/>
  <c r="I1575" i="1" s="1"/>
  <c r="G1577" i="1"/>
  <c r="I1579" i="1"/>
  <c r="I1581" i="1"/>
  <c r="H1589" i="1"/>
  <c r="H1591" i="1"/>
  <c r="I1548" i="1"/>
  <c r="I1550" i="1"/>
  <c r="I1552" i="1"/>
  <c r="J1564" i="1"/>
  <c r="J1566" i="1"/>
  <c r="J1568" i="1"/>
  <c r="J1570" i="1"/>
  <c r="I1574" i="1"/>
  <c r="G1456" i="1"/>
  <c r="G1460" i="1"/>
  <c r="G1464" i="1"/>
  <c r="G1468" i="1"/>
  <c r="G1472" i="1"/>
  <c r="G1476" i="1"/>
  <c r="G1480" i="1"/>
  <c r="G1484" i="1"/>
  <c r="G1488" i="1"/>
  <c r="G1492" i="1"/>
  <c r="G1496" i="1"/>
  <c r="G1500" i="1"/>
  <c r="G1504" i="1"/>
  <c r="G1508" i="1"/>
  <c r="G1512" i="1"/>
  <c r="G1516" i="1"/>
  <c r="G1520" i="1"/>
  <c r="G1524" i="1"/>
  <c r="G1528" i="1"/>
  <c r="G1532" i="1"/>
  <c r="G1536" i="1"/>
  <c r="I1549" i="1"/>
  <c r="I1551" i="1"/>
  <c r="I1553" i="1"/>
  <c r="H1556" i="1"/>
  <c r="J1557" i="1"/>
  <c r="J1559" i="1"/>
  <c r="J1561" i="1"/>
  <c r="G1565" i="1"/>
  <c r="G1567" i="1"/>
  <c r="G1569" i="1"/>
  <c r="I1569" i="1" s="1"/>
  <c r="G1571" i="1"/>
  <c r="H1574" i="1"/>
  <c r="H1576" i="1"/>
  <c r="I1576" i="1" s="1"/>
  <c r="J1579" i="1"/>
  <c r="J1581" i="1"/>
  <c r="H1583" i="1"/>
  <c r="H1597" i="1"/>
  <c r="H1599" i="1"/>
  <c r="H1603" i="1"/>
  <c r="G1603" i="1"/>
  <c r="H1607" i="1"/>
  <c r="G1607" i="1"/>
  <c r="H1611" i="1"/>
  <c r="G1611" i="1"/>
  <c r="H1615" i="1"/>
  <c r="G1615" i="1"/>
  <c r="H1619" i="1"/>
  <c r="G1619" i="1"/>
  <c r="I1558" i="1"/>
  <c r="I1564" i="1"/>
  <c r="I1566" i="1"/>
  <c r="I1568" i="1"/>
  <c r="I1570" i="1"/>
  <c r="H1623" i="1"/>
  <c r="G1623" i="1"/>
  <c r="H1627" i="1"/>
  <c r="G1627" i="1"/>
  <c r="H1659" i="1"/>
  <c r="G1659" i="1"/>
  <c r="H1663" i="1"/>
  <c r="G1663" i="1"/>
  <c r="H1667" i="1"/>
  <c r="G1667" i="1"/>
  <c r="H1671" i="1"/>
  <c r="G1671" i="1"/>
  <c r="H1675" i="1"/>
  <c r="G1675" i="1"/>
  <c r="H1679" i="1"/>
  <c r="G1679" i="1"/>
  <c r="H1683" i="1"/>
  <c r="G1683" i="1"/>
  <c r="F308" i="4"/>
  <c r="D417" i="4"/>
  <c r="E430" i="4"/>
  <c r="E535" i="4"/>
  <c r="D45" i="8"/>
  <c r="H1684" i="1"/>
  <c r="G1684" i="1"/>
  <c r="H24" i="9"/>
  <c r="G24" i="9"/>
  <c r="F153" i="4"/>
  <c r="F431" i="4"/>
  <c r="E69" i="5"/>
  <c r="H336" i="9"/>
  <c r="E336" i="9" s="1"/>
  <c r="B336" i="9" s="1"/>
  <c r="F178" i="5"/>
  <c r="E177" i="5"/>
  <c r="F114" i="6"/>
  <c r="H33" i="3"/>
  <c r="G1631" i="1"/>
  <c r="G1635" i="1"/>
  <c r="G1639" i="1"/>
  <c r="G1643" i="1"/>
  <c r="G1647" i="1"/>
  <c r="G1651" i="1"/>
  <c r="G1655" i="1"/>
  <c r="G1660" i="1"/>
  <c r="G1664" i="1"/>
  <c r="G1668" i="1"/>
  <c r="G1672" i="1"/>
  <c r="G1676" i="1"/>
  <c r="G1680" i="1"/>
  <c r="F7" i="4"/>
  <c r="D418" i="4"/>
  <c r="F373" i="4"/>
  <c r="D535" i="4"/>
  <c r="D7" i="5"/>
  <c r="F70" i="5"/>
  <c r="G338" i="9"/>
  <c r="E338" i="9" s="1"/>
  <c r="B338" i="9" s="1"/>
  <c r="F203" i="5"/>
  <c r="E141" i="6"/>
  <c r="I27" i="3"/>
  <c r="H28" i="3"/>
  <c r="F35" i="6"/>
  <c r="I34" i="3"/>
  <c r="E5" i="7"/>
  <c r="D44" i="8"/>
  <c r="F8" i="4"/>
  <c r="F50" i="4"/>
  <c r="D82" i="4"/>
  <c r="D106" i="4"/>
  <c r="F126" i="4"/>
  <c r="F154" i="4"/>
  <c r="D164" i="4"/>
  <c r="D152" i="4" s="1"/>
  <c r="D230" i="4"/>
  <c r="F274" i="4"/>
  <c r="D522" i="4"/>
  <c r="F536" i="4"/>
  <c r="F572" i="4"/>
  <c r="F630" i="4"/>
  <c r="F130" i="6"/>
  <c r="E31" i="9"/>
  <c r="B31" i="9" s="1"/>
  <c r="E156" i="9"/>
  <c r="B156" i="9" s="1"/>
  <c r="D647" i="4"/>
  <c r="G315" i="9"/>
  <c r="G316" i="9"/>
  <c r="F197" i="5"/>
  <c r="D219" i="5"/>
  <c r="D255" i="5"/>
  <c r="D251" i="5" s="1"/>
  <c r="D5" i="6"/>
  <c r="D89" i="6"/>
  <c r="I10" i="9"/>
  <c r="E27" i="9"/>
  <c r="B27" i="9" s="1"/>
  <c r="B33" i="9"/>
  <c r="E43" i="9"/>
  <c r="B43" i="9" s="1"/>
  <c r="B49" i="9"/>
  <c r="H316" i="9"/>
  <c r="H315" i="9"/>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E179" i="9" s="1"/>
  <c r="B179" i="9" s="1"/>
  <c r="G178" i="9"/>
  <c r="E178" i="9" s="1"/>
  <c r="B178" i="9" s="1"/>
  <c r="G177" i="9"/>
  <c r="E177" i="9" s="1"/>
  <c r="B177" i="9" s="1"/>
  <c r="G176" i="9"/>
  <c r="E176" i="9" s="1"/>
  <c r="B176" i="9" s="1"/>
  <c r="G175" i="9"/>
  <c r="E175" i="9" s="1"/>
  <c r="B175" i="9" s="1"/>
  <c r="G174" i="9"/>
  <c r="E174" i="9" s="1"/>
  <c r="B174" i="9" s="1"/>
  <c r="L207" i="9"/>
  <c r="F207" i="9" s="1"/>
  <c r="E39" i="9"/>
  <c r="B39" i="9" s="1"/>
  <c r="E134" i="4"/>
  <c r="D130" i="1" s="1"/>
  <c r="F607" i="4"/>
  <c r="D88" i="5"/>
  <c r="F150" i="5"/>
  <c r="D177" i="5"/>
  <c r="E337" i="9"/>
  <c r="B337" i="9" s="1"/>
  <c r="B25" i="9"/>
  <c r="E35" i="9"/>
  <c r="B35" i="9" s="1"/>
  <c r="B41" i="9"/>
  <c r="E51" i="9"/>
  <c r="B51" i="9" s="1"/>
  <c r="B162" i="9"/>
  <c r="B170" i="9"/>
  <c r="B158" i="9"/>
  <c r="B166" i="9"/>
  <c r="B233" i="9"/>
  <c r="B243" i="9"/>
  <c r="B249" i="9"/>
  <c r="B251" i="9"/>
  <c r="B261" i="9"/>
  <c r="B267" i="9"/>
  <c r="B277" i="9"/>
  <c r="B283" i="9"/>
  <c r="B229" i="9"/>
  <c r="B235" i="9"/>
  <c r="B241" i="9"/>
  <c r="B253" i="9"/>
  <c r="B259" i="9"/>
  <c r="B269" i="9"/>
  <c r="B275" i="9"/>
  <c r="H1024" i="1" l="1"/>
  <c r="E316" i="9"/>
  <c r="B316" i="9" s="1"/>
  <c r="G642" i="1"/>
  <c r="H19" i="9"/>
  <c r="E19" i="9" s="1"/>
  <c r="B19" i="9" s="1"/>
  <c r="I1542" i="1"/>
  <c r="G1281" i="1"/>
  <c r="H1281" i="1"/>
  <c r="E251" i="5"/>
  <c r="F251" i="5" s="1"/>
  <c r="H1017" i="1"/>
  <c r="F12" i="5"/>
  <c r="E7" i="5"/>
  <c r="F7" i="5" s="1"/>
  <c r="F228" i="9"/>
  <c r="B228" i="9" s="1"/>
  <c r="F360" i="4"/>
  <c r="E418" i="4"/>
  <c r="D413" i="1" s="1"/>
  <c r="E417" i="4"/>
  <c r="D412" i="1" s="1"/>
  <c r="H355" i="1"/>
  <c r="G355" i="1"/>
  <c r="G422" i="1"/>
  <c r="H422" i="1"/>
  <c r="E152" i="4"/>
  <c r="I18" i="3" s="1"/>
  <c r="H174" i="1"/>
  <c r="G174" i="1"/>
  <c r="E24" i="9"/>
  <c r="B24" i="9" s="1"/>
  <c r="F134" i="4"/>
  <c r="G45" i="1"/>
  <c r="H45" i="1"/>
  <c r="D299" i="4"/>
  <c r="H18" i="3"/>
  <c r="C148" i="1"/>
  <c r="H25" i="3"/>
  <c r="C1255" i="1"/>
  <c r="F522" i="4"/>
  <c r="C516" i="1"/>
  <c r="F88" i="5"/>
  <c r="C1093" i="1"/>
  <c r="E315" i="9"/>
  <c r="B315" i="9" s="1"/>
  <c r="I31" i="3"/>
  <c r="D1537" i="1"/>
  <c r="F418" i="4"/>
  <c r="C413" i="1"/>
  <c r="I24" i="3"/>
  <c r="D1181" i="1"/>
  <c r="I40" i="3"/>
  <c r="C1622" i="1"/>
  <c r="I1567" i="1"/>
  <c r="I23" i="3"/>
  <c r="D1074" i="1"/>
  <c r="B207" i="9"/>
  <c r="F89" i="6"/>
  <c r="C1485" i="1"/>
  <c r="G339" i="9"/>
  <c r="E339" i="9" s="1"/>
  <c r="B339" i="9" s="1"/>
  <c r="F219" i="5"/>
  <c r="C1223" i="1"/>
  <c r="F647" i="4"/>
  <c r="C641" i="1"/>
  <c r="F230" i="4"/>
  <c r="C226" i="1"/>
  <c r="F106" i="4"/>
  <c r="C102" i="1"/>
  <c r="K1481" i="9"/>
  <c r="G344" i="9"/>
  <c r="E344" i="9" s="1"/>
  <c r="B344" i="9" s="1"/>
  <c r="I39" i="3"/>
  <c r="C1621" i="1"/>
  <c r="D69" i="5"/>
  <c r="F535" i="4"/>
  <c r="C529" i="1"/>
  <c r="D6" i="4"/>
  <c r="E6" i="4"/>
  <c r="E640" i="4"/>
  <c r="D634" i="1" s="1"/>
  <c r="D529" i="1"/>
  <c r="I1565" i="1"/>
  <c r="F255" i="5"/>
  <c r="C1259" i="1"/>
  <c r="I33" i="3"/>
  <c r="D1538" i="1"/>
  <c r="H22" i="3"/>
  <c r="C1012" i="1"/>
  <c r="F417" i="4"/>
  <c r="C412" i="1"/>
  <c r="H24" i="3"/>
  <c r="F177" i="5"/>
  <c r="D176" i="5"/>
  <c r="C1181" i="1"/>
  <c r="H130" i="1"/>
  <c r="G130" i="1"/>
  <c r="E310" i="9"/>
  <c r="B310" i="9" s="1"/>
  <c r="G348" i="9"/>
  <c r="E348" i="9" s="1"/>
  <c r="D141" i="6"/>
  <c r="F5" i="6"/>
  <c r="H27" i="3"/>
  <c r="C1401" i="1"/>
  <c r="F164" i="4"/>
  <c r="C160" i="1"/>
  <c r="F82" i="4"/>
  <c r="C78" i="1"/>
  <c r="G343" i="9"/>
  <c r="E343" i="9" s="1"/>
  <c r="G346" i="9"/>
  <c r="E346" i="9" s="1"/>
  <c r="D430" i="4"/>
  <c r="E639" i="4"/>
  <c r="D633" i="1" s="1"/>
  <c r="D424" i="1"/>
  <c r="E176" i="5" l="1"/>
  <c r="D1180" i="1" s="1"/>
  <c r="I25" i="3"/>
  <c r="D1255" i="1"/>
  <c r="H1255" i="1" s="1"/>
  <c r="D1012" i="1"/>
  <c r="G1012" i="1" s="1"/>
  <c r="I22" i="3"/>
  <c r="E6" i="5"/>
  <c r="D1011" i="1" s="1"/>
  <c r="D148" i="1"/>
  <c r="G148" i="1" s="1"/>
  <c r="E299" i="4"/>
  <c r="E301" i="4" s="1"/>
  <c r="D297" i="1" s="1"/>
  <c r="F152" i="4"/>
  <c r="E347" i="9"/>
  <c r="B348" i="9"/>
  <c r="H1181" i="1"/>
  <c r="G1181" i="1"/>
  <c r="D639" i="4"/>
  <c r="F430" i="4"/>
  <c r="C424" i="1"/>
  <c r="F176" i="5"/>
  <c r="C1180" i="1"/>
  <c r="H412" i="1"/>
  <c r="G412" i="1"/>
  <c r="H1012" i="1"/>
  <c r="G1538" i="1"/>
  <c r="H1538" i="1"/>
  <c r="D300" i="4"/>
  <c r="F6" i="4"/>
  <c r="H17" i="3"/>
  <c r="D422" i="4"/>
  <c r="C2" i="1"/>
  <c r="H23" i="3"/>
  <c r="F69" i="5"/>
  <c r="C1074" i="1"/>
  <c r="G1622" i="1"/>
  <c r="H1622" i="1"/>
  <c r="G516" i="1"/>
  <c r="H516" i="1"/>
  <c r="D301" i="4"/>
  <c r="D423" i="4"/>
  <c r="C295" i="1"/>
  <c r="E300" i="4"/>
  <c r="D296" i="1" s="1"/>
  <c r="I17" i="3"/>
  <c r="E422" i="4"/>
  <c r="D2" i="1"/>
  <c r="H226" i="1"/>
  <c r="G226" i="1"/>
  <c r="H1223" i="1"/>
  <c r="G1223" i="1"/>
  <c r="B346" i="9"/>
  <c r="E345" i="9"/>
  <c r="I10" i="3" s="1"/>
  <c r="H160" i="1"/>
  <c r="G160" i="1"/>
  <c r="D6" i="5"/>
  <c r="G529" i="1"/>
  <c r="H529" i="1"/>
  <c r="G1621" i="1"/>
  <c r="H1621" i="1"/>
  <c r="H11" i="3"/>
  <c r="H102" i="1"/>
  <c r="G102" i="1"/>
  <c r="G641" i="1"/>
  <c r="H641" i="1"/>
  <c r="G413" i="1"/>
  <c r="H413" i="1"/>
  <c r="H148" i="1"/>
  <c r="H78" i="1"/>
  <c r="G78" i="1"/>
  <c r="H9" i="3"/>
  <c r="H1401" i="1"/>
  <c r="G1401" i="1"/>
  <c r="E342" i="9"/>
  <c r="B343" i="9"/>
  <c r="H31" i="3"/>
  <c r="F141" i="6"/>
  <c r="C1537" i="1"/>
  <c r="H1259" i="1"/>
  <c r="G1259" i="1"/>
  <c r="D640" i="4"/>
  <c r="H1485" i="1"/>
  <c r="G1485" i="1"/>
  <c r="H1093" i="1"/>
  <c r="G1093" i="1"/>
  <c r="G1255" i="1" l="1"/>
  <c r="H299" i="9"/>
  <c r="E423" i="4"/>
  <c r="E644" i="4" s="1"/>
  <c r="F299" i="4"/>
  <c r="D295" i="1"/>
  <c r="G295" i="1" s="1"/>
  <c r="H1537" i="1"/>
  <c r="G1537" i="1"/>
  <c r="D425" i="4"/>
  <c r="D644" i="4"/>
  <c r="C418" i="1"/>
  <c r="G20" i="9"/>
  <c r="G424" i="1"/>
  <c r="H424" i="1"/>
  <c r="K3" i="9"/>
  <c r="I9" i="3"/>
  <c r="H295" i="1"/>
  <c r="H1074" i="1"/>
  <c r="G1074" i="1"/>
  <c r="E643" i="4"/>
  <c r="E424" i="4"/>
  <c r="D419" i="1" s="1"/>
  <c r="D417" i="1"/>
  <c r="E425" i="4"/>
  <c r="D420" i="1" s="1"/>
  <c r="D418" i="1"/>
  <c r="G306" i="9"/>
  <c r="E306" i="9" s="1"/>
  <c r="B306" i="9" s="1"/>
  <c r="G299" i="9"/>
  <c r="F6" i="5"/>
  <c r="C1011" i="1"/>
  <c r="D424" i="4"/>
  <c r="F422" i="4"/>
  <c r="D643" i="4"/>
  <c r="C417" i="1"/>
  <c r="F640" i="4"/>
  <c r="C634" i="1"/>
  <c r="N3" i="9"/>
  <c r="I11" i="3"/>
  <c r="F301" i="4"/>
  <c r="C297" i="1"/>
  <c r="G2" i="1"/>
  <c r="H2" i="1"/>
  <c r="F300" i="4"/>
  <c r="C296" i="1"/>
  <c r="H1180" i="1"/>
  <c r="G1180" i="1"/>
  <c r="F639" i="4"/>
  <c r="C633" i="1"/>
  <c r="E299" i="9" l="1"/>
  <c r="B299" i="9" s="1"/>
  <c r="F423" i="4"/>
  <c r="H20" i="9"/>
  <c r="E20" i="9" s="1"/>
  <c r="B20" i="9" s="1"/>
  <c r="F425" i="4"/>
  <c r="C420" i="1"/>
  <c r="E646" i="4"/>
  <c r="D638" i="1"/>
  <c r="E645" i="4"/>
  <c r="D637" i="1"/>
  <c r="F424" i="4"/>
  <c r="C419" i="1"/>
  <c r="G417" i="1"/>
  <c r="H417" i="1"/>
  <c r="H8" i="3"/>
  <c r="H1011" i="1"/>
  <c r="G1011" i="1"/>
  <c r="G418" i="1"/>
  <c r="H418" i="1"/>
  <c r="H297" i="1"/>
  <c r="G297" i="1"/>
  <c r="G634" i="1"/>
  <c r="H634" i="1"/>
  <c r="G633" i="1"/>
  <c r="H633" i="1"/>
  <c r="H296" i="1"/>
  <c r="G296" i="1"/>
  <c r="D645" i="4"/>
  <c r="F643" i="4"/>
  <c r="C637" i="1"/>
  <c r="D646" i="4"/>
  <c r="F644" i="4"/>
  <c r="C638" i="1"/>
  <c r="M3" i="9" l="1"/>
  <c r="G419" i="1"/>
  <c r="H419" i="1"/>
  <c r="G420" i="1"/>
  <c r="H420" i="1"/>
  <c r="E650" i="4"/>
  <c r="D640" i="1"/>
  <c r="D650" i="4"/>
  <c r="F646" i="4"/>
  <c r="C640" i="1"/>
  <c r="E649" i="4"/>
  <c r="G297" i="9" s="1"/>
  <c r="E297" i="9" s="1"/>
  <c r="B297" i="9" s="1"/>
  <c r="D639" i="1"/>
  <c r="G637" i="1"/>
  <c r="H637" i="1"/>
  <c r="G638" i="1"/>
  <c r="H638" i="1"/>
  <c r="D649" i="4"/>
  <c r="F645" i="4"/>
  <c r="C639" i="1"/>
  <c r="H19" i="3" l="1"/>
  <c r="F649" i="4"/>
  <c r="C643" i="1"/>
  <c r="G640" i="1"/>
  <c r="H640" i="1"/>
  <c r="I20" i="3"/>
  <c r="D644" i="1"/>
  <c r="G639" i="1"/>
  <c r="H639" i="1"/>
  <c r="I19" i="3"/>
  <c r="D643" i="1"/>
  <c r="H7" i="3" s="1"/>
  <c r="H20" i="3"/>
  <c r="F650" i="4"/>
  <c r="C644" i="1"/>
  <c r="H334" i="9"/>
  <c r="G334" i="9"/>
  <c r="E334" i="9" l="1"/>
  <c r="B334" i="9" s="1"/>
  <c r="G644" i="1"/>
  <c r="H644" i="1"/>
  <c r="G643" i="1"/>
  <c r="H643" i="1"/>
  <c r="J3" i="9"/>
  <c r="E298" i="9" l="1"/>
  <c r="I8" i="3" s="1"/>
  <c r="G295" i="9"/>
  <c r="L293" i="9"/>
  <c r="F293" i="9" s="1"/>
  <c r="H295" i="9"/>
  <c r="G18" i="9"/>
  <c r="H18" i="9"/>
  <c r="H15" i="9"/>
  <c r="G17" i="9"/>
  <c r="L16" i="9"/>
  <c r="I6" i="9"/>
  <c r="K10" i="9"/>
  <c r="K13" i="9"/>
  <c r="I7" i="9"/>
  <c r="J12" i="9"/>
  <c r="K7" i="9"/>
  <c r="G15" i="9"/>
  <c r="G16" i="9"/>
  <c r="H21" i="9"/>
  <c r="J11" i="9"/>
  <c r="K6" i="9"/>
  <c r="K9" i="9"/>
  <c r="I13" i="9"/>
  <c r="J8" i="9"/>
  <c r="K8" i="9"/>
  <c r="H17" i="9"/>
  <c r="M15" i="9"/>
  <c r="J9" i="9"/>
  <c r="I8" i="9"/>
  <c r="I11" i="9"/>
  <c r="J6" i="9"/>
  <c r="K11" i="9"/>
  <c r="I5" i="9"/>
  <c r="H16" i="9"/>
  <c r="L15" i="9"/>
  <c r="F15" i="9" s="1"/>
  <c r="G21" i="9"/>
  <c r="I17" i="9"/>
  <c r="J13" i="9"/>
  <c r="K12" i="9"/>
  <c r="H22" i="9"/>
  <c r="I12" i="9"/>
  <c r="J7" i="9"/>
  <c r="J10" i="9"/>
  <c r="K5" i="9"/>
  <c r="I9" i="9"/>
  <c r="J5" i="9"/>
  <c r="J17" i="9"/>
  <c r="M16" i="9"/>
  <c r="G22" i="9"/>
  <c r="E11" i="9" l="1"/>
  <c r="B11" i="9" s="1"/>
  <c r="E15" i="9"/>
  <c r="E10" i="9"/>
  <c r="B10" i="9" s="1"/>
  <c r="F16" i="9"/>
  <c r="F14" i="9" s="1"/>
  <c r="E295" i="9"/>
  <c r="E23" i="9" s="1"/>
  <c r="I7" i="3" s="1"/>
  <c r="E18" i="9"/>
  <c r="B18" i="9" s="1"/>
  <c r="E12" i="9"/>
  <c r="B12" i="9" s="1"/>
  <c r="E21" i="9"/>
  <c r="B21" i="9" s="1"/>
  <c r="E7" i="9"/>
  <c r="B7" i="9" s="1"/>
  <c r="E22" i="9"/>
  <c r="B22" i="9" s="1"/>
  <c r="E9" i="9"/>
  <c r="B9" i="9" s="1"/>
  <c r="E5" i="9"/>
  <c r="E8" i="9"/>
  <c r="B8" i="9" s="1"/>
  <c r="B15" i="9"/>
  <c r="E17" i="9"/>
  <c r="B17" i="9" s="1"/>
  <c r="E16" i="9"/>
  <c r="B16" i="9" s="1"/>
  <c r="B293" i="9"/>
  <c r="F23" i="9"/>
  <c r="E13" i="9"/>
  <c r="B13" i="9" s="1"/>
  <c r="E6" i="9"/>
  <c r="B6" i="9" s="1"/>
  <c r="B295" i="9"/>
  <c r="F3" i="9" l="1"/>
  <c r="E14" i="9"/>
  <c r="I13" i="3" s="1"/>
  <c r="B5" i="9"/>
  <c r="E4" i="9"/>
  <c r="E3" i="9" l="1"/>
</calcChain>
</file>

<file path=xl/sharedStrings.xml><?xml version="1.0" encoding="utf-8"?>
<sst xmlns="http://schemas.openxmlformats.org/spreadsheetml/2006/main" count="4733" uniqueCount="3656">
  <si>
    <t>Obveznik:</t>
  </si>
  <si>
    <t>18426 - TURISTIČKO-UGOSTITELJSKA ŠKOLA ŠIBENIK</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</si>
  <si>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</si>
  <si>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</si>
  <si>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</si>
  <si>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</si>
  <si>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</si>
  <si>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</si>
  <si>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</si>
  <si>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</si>
  <si>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</si>
  <si>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</si>
  <si>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</si>
  <si>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</si>
  <si>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</si>
  <si>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</si>
  <si>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</si>
  <si>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</si>
  <si>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</si>
  <si>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</si>
  <si>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</si>
  <si>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</si>
  <si>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</si>
  <si>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</si>
  <si>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</si>
  <si>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</si>
  <si>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</si>
  <si>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</si>
  <si>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</si>
  <si>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</si>
  <si>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</si>
  <si>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</si>
  <si>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</si>
  <si>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</si>
  <si>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</si>
  <si>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</si>
  <si>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</si>
  <si>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</si>
  <si>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</si>
  <si>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</si>
  <si>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</si>
  <si>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</si>
  <si>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</si>
  <si>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</si>
  <si>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</si>
  <si>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</si>
  <si>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</si>
  <si>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</si>
  <si>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</si>
  <si>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</si>
  <si>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</si>
  <si>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</si>
  <si>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</si>
  <si>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</si>
  <si>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</si>
  <si>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</si>
  <si>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</si>
  <si>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</si>
  <si>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</si>
  <si>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</si>
  <si>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</si>
  <si>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</si>
  <si>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</si>
  <si>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</si>
  <si>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</si>
  <si>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</si>
  <si>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</si>
  <si>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</si>
  <si>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</si>
  <si>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</si>
  <si>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</si>
  <si>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</si>
  <si>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</si>
  <si>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</si>
  <si>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</si>
  <si>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</si>
  <si>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</si>
  <si>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</si>
  <si>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</si>
  <si>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</si>
  <si>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</si>
  <si>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</si>
  <si>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</si>
  <si>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</si>
  <si>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</si>
  <si>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</si>
  <si>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</si>
  <si>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</si>
  <si>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</si>
  <si>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</si>
  <si>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</si>
  <si>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</si>
  <si>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</si>
  <si>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</si>
  <si>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</si>
  <si>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</si>
  <si>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</si>
  <si>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</si>
  <si>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</si>
  <si>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</si>
  <si>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</si>
  <si>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</si>
  <si>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</si>
  <si>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</si>
  <si>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</si>
  <si>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</si>
  <si>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</si>
  <si>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</si>
  <si>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</si>
  <si>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</si>
  <si>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</si>
  <si>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</si>
  <si>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</si>
  <si>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</si>
  <si>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</si>
  <si>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</si>
  <si>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</si>
  <si>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</si>
  <si>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</si>
  <si>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</si>
  <si>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</si>
  <si>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</si>
  <si>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</si>
  <si>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</si>
  <si>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</si>
  <si>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</si>
  <si>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</si>
  <si>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</si>
  <si>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</si>
  <si>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</si>
  <si>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</si>
  <si>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</si>
  <si>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</si>
  <si>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</si>
  <si>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</si>
  <si>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</si>
  <si>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</si>
  <si>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</si>
  <si>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</si>
  <si>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</si>
  <si>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</si>
  <si>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</si>
  <si>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</si>
  <si>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</si>
  <si>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</si>
  <si>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</si>
  <si>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</si>
  <si>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</si>
  <si>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</si>
  <si>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</si>
  <si>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</si>
  <si>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</si>
  <si>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</si>
  <si>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</si>
  <si>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</si>
  <si>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</si>
  <si>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</si>
  <si>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</si>
  <si>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</si>
  <si>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</si>
  <si>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</si>
  <si>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</si>
  <si>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</si>
  <si>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</si>
  <si>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</si>
  <si>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</si>
  <si>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</si>
  <si>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</si>
  <si>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</si>
  <si>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</si>
  <si>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</si>
  <si>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</si>
  <si>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</si>
  <si>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</si>
  <si>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</si>
  <si>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</si>
  <si>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</si>
  <si>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</si>
  <si>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</si>
  <si>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</si>
  <si>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</si>
  <si>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</si>
  <si>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</si>
  <si>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</si>
  <si>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</si>
  <si>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</si>
  <si>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</si>
  <si>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</si>
  <si>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</si>
  <si>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</si>
  <si>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</si>
  <si>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</si>
  <si>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</si>
  <si>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</si>
  <si>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</si>
  <si>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</si>
  <si>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</si>
  <si>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</si>
  <si>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</si>
  <si>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</si>
  <si>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</si>
  <si>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</si>
  <si>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</si>
  <si>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</si>
  <si>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</si>
  <si>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</si>
  <si>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</si>
  <si>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</si>
  <si>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</si>
  <si>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</si>
  <si>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</si>
  <si>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</si>
  <si>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</si>
  <si>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</si>
  <si>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</si>
  <si>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</si>
  <si>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</si>
  <si>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</si>
  <si>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</si>
  <si>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</si>
  <si>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</si>
  <si>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</si>
  <si>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</si>
  <si>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</si>
  <si>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</si>
  <si>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</si>
  <si>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</si>
  <si>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</si>
  <si>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</si>
  <si>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</si>
  <si>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</si>
  <si>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</si>
  <si>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</si>
  <si>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</si>
  <si>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</si>
  <si>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</si>
  <si>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</si>
  <si>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</si>
  <si>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</si>
  <si>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</si>
  <si>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</si>
  <si>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</si>
  <si>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</si>
  <si>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</si>
  <si>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</si>
  <si>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</si>
  <si>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</si>
  <si>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</si>
  <si>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</si>
  <si>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</si>
  <si>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</si>
  <si>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</si>
  <si>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</si>
  <si>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</si>
  <si>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</si>
  <si>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</si>
  <si>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</si>
  <si>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</si>
  <si>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</si>
  <si>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</si>
  <si>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</si>
  <si>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</si>
  <si>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</si>
  <si>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</si>
  <si>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</si>
  <si>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</si>
  <si>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</si>
  <si>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</si>
  <si>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</si>
  <si>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</si>
  <si>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</si>
  <si>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</si>
  <si>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</si>
  <si>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</si>
  <si>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</si>
  <si>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</si>
  <si>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</si>
  <si>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</si>
  <si>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</si>
  <si>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</si>
  <si>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</si>
  <si>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</si>
  <si>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</si>
  <si>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</si>
  <si>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</si>
  <si>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</si>
  <si>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</si>
  <si>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</si>
  <si>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</si>
  <si>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</si>
  <si>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</si>
  <si>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</si>
  <si>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</si>
  <si>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</si>
  <si>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</si>
  <si>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</si>
  <si>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</si>
  <si>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</si>
  <si>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</si>
  <si>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</si>
  <si>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</si>
  <si>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</si>
  <si>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</si>
  <si>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</si>
  <si>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</si>
  <si>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</si>
  <si>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</si>
  <si>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</si>
  <si>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</si>
  <si>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</si>
  <si>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</si>
  <si>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</si>
  <si>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</si>
  <si>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</si>
  <si>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</si>
  <si>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</si>
  <si>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</si>
  <si>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</si>
  <si>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</si>
  <si>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</si>
  <si>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</si>
  <si>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</si>
  <si>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</si>
  <si>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</si>
  <si>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</si>
  <si>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</si>
  <si>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</si>
  <si>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</si>
  <si>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</si>
  <si>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</si>
  <si>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</si>
  <si>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</si>
  <si>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</si>
  <si>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</si>
  <si>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</si>
  <si>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</si>
  <si>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</si>
  <si>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</si>
  <si>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</si>
  <si>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</si>
  <si>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</si>
  <si>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</si>
  <si>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</si>
  <si>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</si>
  <si>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</si>
  <si>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</si>
  <si>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</si>
  <si>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</si>
  <si>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</si>
  <si>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</si>
  <si>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</si>
  <si>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</si>
  <si>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</si>
  <si>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</si>
  <si>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</si>
  <si>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</si>
  <si>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</si>
  <si>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</si>
  <si>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</si>
  <si>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</si>
  <si>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</si>
  <si>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</si>
  <si>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</si>
  <si>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</si>
  <si>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</si>
  <si>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</si>
  <si>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</si>
  <si>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</si>
  <si>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</si>
  <si>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</si>
  <si>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</si>
  <si>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</si>
  <si>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</si>
  <si>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</si>
  <si>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</si>
  <si>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</si>
  <si>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</si>
  <si>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</si>
  <si>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</si>
  <si>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</si>
  <si>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</si>
  <si>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</si>
  <si>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</si>
  <si>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</si>
  <si>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</si>
  <si>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</si>
  <si>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</si>
  <si>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</si>
  <si>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</si>
  <si>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</si>
  <si>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</si>
  <si>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</si>
  <si>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</si>
  <si>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</si>
  <si>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</si>
  <si>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</si>
  <si>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</si>
  <si>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</si>
  <si>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</si>
  <si>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</si>
  <si>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</si>
  <si>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</si>
  <si>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</si>
  <si>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</si>
  <si>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</si>
  <si>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</si>
  <si>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</si>
  <si>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</si>
  <si>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</si>
  <si>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</si>
  <si>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</si>
  <si>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</si>
  <si>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</si>
  <si>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</si>
  <si>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</si>
  <si>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</si>
  <si>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</si>
  <si>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</si>
  <si>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</si>
  <si>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</si>
  <si>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</si>
  <si>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</si>
  <si>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</si>
  <si>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</si>
  <si>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</si>
  <si>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</si>
  <si>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</si>
  <si>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</si>
  <si>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</si>
  <si>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</si>
  <si>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</si>
  <si>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</si>
  <si>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</si>
  <si>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</si>
  <si>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</si>
  <si>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</si>
  <si>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</si>
  <si>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</si>
  <si>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</si>
  <si>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</si>
  <si>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</si>
  <si>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</si>
  <si>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</si>
  <si>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</si>
  <si>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</si>
  <si>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</si>
  <si>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</si>
  <si>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</si>
  <si>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</si>
  <si>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</si>
  <si>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</si>
  <si>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</si>
  <si>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</si>
  <si>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</si>
  <si>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</si>
  <si>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</si>
  <si>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</si>
  <si>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</si>
  <si>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</si>
  <si>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</si>
  <si>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</si>
  <si>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</si>
  <si>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</si>
  <si>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</si>
  <si>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</si>
  <si>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</si>
  <si>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</si>
  <si>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</si>
  <si>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</si>
  <si>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</si>
  <si>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</si>
  <si>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</si>
  <si>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</si>
  <si>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</si>
  <si>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</si>
  <si>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</si>
  <si>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</si>
  <si>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</si>
  <si>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</si>
  <si>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</si>
  <si>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</si>
  <si>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</si>
  <si>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</si>
  <si>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</si>
  <si>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</si>
  <si>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</si>
  <si>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</si>
  <si>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</si>
  <si>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</si>
  <si>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</si>
  <si>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</si>
  <si>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</si>
  <si>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</si>
  <si>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</si>
  <si>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</si>
  <si>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</si>
  <si>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</si>
  <si>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</si>
  <si>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</si>
  <si>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</si>
  <si>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</si>
  <si>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</si>
  <si>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</si>
  <si>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</si>
  <si>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</si>
  <si>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</si>
  <si>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</si>
  <si>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</si>
  <si>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</si>
  <si>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</si>
  <si>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</si>
  <si>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</si>
  <si>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</si>
  <si>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</si>
  <si>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</si>
  <si>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</si>
  <si>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</si>
  <si>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</si>
  <si>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</si>
  <si>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</si>
  <si>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</si>
  <si>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</si>
  <si>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</si>
  <si>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</si>
  <si>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</si>
  <si>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</si>
  <si>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</si>
  <si>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</si>
  <si>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</si>
  <si>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</si>
  <si>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</si>
  <si>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</si>
  <si>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</si>
  <si>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</si>
  <si>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</si>
  <si>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</si>
  <si>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</si>
  <si>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</si>
  <si>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</si>
  <si>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</si>
  <si>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</si>
  <si>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</si>
  <si>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</si>
  <si>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</si>
  <si>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</si>
  <si>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</si>
  <si>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</si>
  <si>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</si>
  <si>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</si>
  <si>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</si>
  <si>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</si>
  <si>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</si>
  <si>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</si>
  <si>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</si>
  <si>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</si>
  <si>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</si>
  <si>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</si>
  <si>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</si>
  <si>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</si>
  <si>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</si>
  <si>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</si>
  <si>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</si>
  <si>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</si>
  <si>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</si>
  <si>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</si>
  <si>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</si>
  <si>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</si>
  <si>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</si>
  <si>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</si>
  <si>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</si>
  <si>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</si>
  <si>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</si>
  <si>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</si>
  <si>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</si>
  <si>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</si>
  <si>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</si>
  <si>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</si>
  <si>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</si>
  <si>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</si>
  <si>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</si>
  <si>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</si>
  <si>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</si>
  <si>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</si>
  <si>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</si>
  <si>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</si>
  <si>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</si>
  <si>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</si>
  <si>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</si>
  <si>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</si>
  <si>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</si>
  <si>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</si>
  <si>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</si>
  <si>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</si>
  <si>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</si>
  <si>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</si>
  <si>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</si>
  <si>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</si>
  <si>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</si>
  <si>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</si>
  <si>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</si>
  <si>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</si>
  <si>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</si>
  <si>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</si>
  <si>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</si>
  <si>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</si>
  <si>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</si>
  <si>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</si>
  <si>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</si>
  <si>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</si>
  <si>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</si>
  <si>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</si>
  <si>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</si>
  <si>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</si>
  <si>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</si>
  <si>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</si>
  <si>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</si>
  <si>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</si>
  <si>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</si>
  <si>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</si>
  <si>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</si>
  <si>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</si>
  <si>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</si>
  <si>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</si>
  <si>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</si>
  <si>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</si>
  <si>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</si>
  <si>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</si>
  <si>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</si>
  <si>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</si>
  <si>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</si>
  <si>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</si>
  <si>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</si>
  <si>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</si>
  <si>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</si>
  <si>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</si>
  <si>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</si>
  <si>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</si>
  <si>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</si>
  <si>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</si>
  <si>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</si>
  <si>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</si>
  <si>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</si>
  <si>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</si>
  <si>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</si>
  <si>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</si>
  <si>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</si>
  <si>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</si>
  <si>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</si>
  <si>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</si>
  <si>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</si>
  <si>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</si>
  <si>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</si>
  <si>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</si>
  <si>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</si>
  <si>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</si>
  <si>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</si>
  <si>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</si>
  <si>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</si>
  <si>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</si>
  <si>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</si>
  <si>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</si>
  <si>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</si>
  <si>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</si>
  <si>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</si>
  <si>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</si>
  <si>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</si>
  <si>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</si>
  <si>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</si>
  <si>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</si>
  <si>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</si>
  <si>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</si>
  <si>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</si>
  <si>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</si>
  <si>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</si>
  <si>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</si>
  <si>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</si>
  <si>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</si>
  <si>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</si>
  <si>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</si>
  <si>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</si>
  <si>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</si>
  <si>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</si>
  <si>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</si>
  <si>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</si>
  <si>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</si>
  <si>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</si>
  <si>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</si>
  <si>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</si>
  <si>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</si>
  <si>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</si>
  <si>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</si>
  <si>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</si>
  <si>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</si>
  <si>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</si>
  <si>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</si>
  <si>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</si>
  <si>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</si>
  <si>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</si>
  <si>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</si>
  <si>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</si>
  <si>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</si>
  <si>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</si>
  <si>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</si>
  <si>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</si>
  <si>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</si>
  <si>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</si>
  <si>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</si>
  <si>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</si>
  <si>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</si>
  <si>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</si>
  <si>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</si>
  <si>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</si>
  <si>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</si>
  <si>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</si>
  <si>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</si>
  <si>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</si>
  <si>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</si>
  <si>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</si>
  <si>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</si>
  <si>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</si>
  <si>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</si>
  <si>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</si>
  <si>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</si>
  <si>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</si>
  <si>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</si>
  <si>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</si>
  <si>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</si>
  <si>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</si>
  <si>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</si>
  <si>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</si>
  <si>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</si>
  <si>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</si>
  <si>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</si>
  <si>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</si>
  <si>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</si>
  <si>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</si>
  <si>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</si>
  <si>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</si>
  <si>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</si>
  <si>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</si>
  <si>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</si>
  <si>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</si>
  <si>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</si>
  <si>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</si>
  <si>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</si>
  <si>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</si>
  <si>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</si>
  <si>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</si>
  <si>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</si>
  <si>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</si>
  <si>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</si>
  <si>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</si>
  <si>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</si>
  <si>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</si>
  <si>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</si>
  <si>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</si>
  <si>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</si>
  <si>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</si>
  <si>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</si>
  <si>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</si>
  <si>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</si>
  <si>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</si>
  <si>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</si>
  <si>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</si>
  <si>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</si>
  <si>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</si>
  <si>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</si>
  <si>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</si>
  <si>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</si>
  <si>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</si>
  <si>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</si>
  <si>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</si>
  <si>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</si>
  <si>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</si>
  <si>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</si>
  <si>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</si>
  <si>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</si>
  <si>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</si>
  <si>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</si>
  <si>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</si>
  <si>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</si>
  <si>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</si>
  <si>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</si>
  <si>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</si>
  <si>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</si>
  <si>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</si>
  <si>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</si>
  <si>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</si>
  <si>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</si>
  <si>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</si>
  <si>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</si>
  <si>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</si>
  <si>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</si>
  <si>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</si>
  <si>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</si>
  <si>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</si>
  <si>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</si>
  <si>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</si>
  <si>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</si>
  <si>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</si>
  <si>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</si>
  <si>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</si>
  <si>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</si>
  <si>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</si>
  <si>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</si>
  <si>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</si>
  <si>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</si>
  <si>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</si>
  <si>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</si>
  <si>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</si>
  <si>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</si>
  <si>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</si>
  <si>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</si>
  <si>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</si>
  <si>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</si>
  <si>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</si>
  <si>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</si>
  <si>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</si>
  <si>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</si>
  <si>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</si>
  <si>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</si>
  <si>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</si>
  <si>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</si>
  <si>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</si>
  <si>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</si>
  <si>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</si>
  <si>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</si>
  <si>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</si>
  <si>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</si>
  <si>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</si>
  <si>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</si>
  <si>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</si>
  <si>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</si>
  <si>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</si>
  <si>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</si>
  <si>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</si>
  <si>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</si>
  <si>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</si>
  <si>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</si>
  <si>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</si>
  <si>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</si>
  <si>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</si>
  <si>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</si>
  <si>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</si>
  <si>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</si>
  <si>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</si>
  <si>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</si>
  <si>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</si>
  <si>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</si>
  <si>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</si>
  <si>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</si>
  <si>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</si>
  <si>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</si>
  <si>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</si>
  <si>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</si>
  <si>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</si>
  <si>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</si>
  <si>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</si>
  <si>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</si>
  <si>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</si>
  <si>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</si>
  <si>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</si>
  <si>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</si>
  <si>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</si>
  <si>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</si>
  <si>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</si>
  <si>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</si>
  <si>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</si>
  <si>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</si>
  <si>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</si>
  <si>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</si>
  <si>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</si>
  <si>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</si>
  <si>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</si>
  <si>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</si>
  <si>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</si>
  <si>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</si>
  <si>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</si>
  <si>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</si>
  <si>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</si>
  <si>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</si>
  <si>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</si>
  <si>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</si>
  <si>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</si>
  <si>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</si>
  <si>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</si>
  <si>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</si>
  <si>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</si>
  <si>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</si>
  <si>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</si>
  <si>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</si>
  <si>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</si>
  <si>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</si>
  <si>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</si>
  <si>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</si>
  <si>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</si>
  <si>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</si>
  <si>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</si>
  <si>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</si>
  <si>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</si>
  <si>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</si>
  <si>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</si>
  <si>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</si>
  <si>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</si>
  <si>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</si>
  <si>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</si>
  <si>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</si>
  <si>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</si>
  <si>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</si>
  <si>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</si>
  <si>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</si>
  <si>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</si>
  <si>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</si>
  <si>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</si>
  <si>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</si>
  <si>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</si>
  <si>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</si>
  <si>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</si>
  <si>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</si>
  <si>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</si>
  <si>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</si>
  <si>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</si>
  <si>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</si>
  <si>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</si>
  <si>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</si>
  <si>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</si>
  <si>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</si>
  <si>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</si>
  <si>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</si>
  <si>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</si>
  <si>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</si>
  <si>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</si>
  <si>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</si>
  <si>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</si>
  <si>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</si>
  <si>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</si>
  <si>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</si>
  <si>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</si>
  <si>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</si>
  <si>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</si>
  <si>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</si>
  <si>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</si>
  <si>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</si>
  <si>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</si>
  <si>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</si>
  <si>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</si>
  <si>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</si>
  <si>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</si>
  <si>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</si>
  <si>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</si>
  <si>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</si>
  <si>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</si>
  <si>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</si>
  <si>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</si>
  <si>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</si>
  <si>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</si>
  <si>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</si>
  <si>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</si>
  <si>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</si>
  <si>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</si>
  <si>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</si>
  <si>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</si>
  <si>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</si>
  <si>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</si>
  <si>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</si>
  <si>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</si>
  <si>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</si>
  <si>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</si>
  <si>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</si>
  <si>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</si>
  <si>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</si>
  <si>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</si>
  <si>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</si>
  <si>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</si>
  <si>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</si>
  <si>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</si>
  <si>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</si>
  <si>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</si>
  <si>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</si>
  <si>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</si>
  <si>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</si>
  <si>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</si>
  <si>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</si>
  <si>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</si>
  <si>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</si>
  <si>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</si>
  <si>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</si>
  <si>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</si>
  <si>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</si>
  <si>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</si>
  <si>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</si>
  <si>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</si>
  <si>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</si>
  <si>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</si>
  <si>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</si>
  <si>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</si>
  <si>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</si>
  <si>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</si>
  <si>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</si>
  <si>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</si>
  <si>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</si>
  <si>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</si>
  <si>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</si>
  <si>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</si>
  <si>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</si>
  <si>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</si>
  <si>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</si>
  <si>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</si>
  <si>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</si>
  <si>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</si>
  <si>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</si>
  <si>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</si>
  <si>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</si>
  <si>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</si>
  <si>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</si>
  <si>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</si>
  <si>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</si>
  <si>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</si>
  <si>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</si>
  <si>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</si>
  <si>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</si>
  <si>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</si>
  <si>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</si>
  <si>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</si>
  <si>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</si>
  <si>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</si>
  <si>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</si>
  <si>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</si>
  <si>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</si>
  <si>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</si>
  <si>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</si>
  <si>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</si>
  <si>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</si>
  <si>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</si>
  <si>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</si>
  <si>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</si>
  <si>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</si>
  <si>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</si>
  <si>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</si>
  <si>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</si>
  <si>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</si>
  <si>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</si>
  <si>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</si>
  <si>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</si>
  <si>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</si>
  <si>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</si>
  <si>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</si>
  <si>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</si>
  <si>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</si>
  <si>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</si>
  <si>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</si>
  <si>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</si>
  <si>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</si>
  <si>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</si>
  <si>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</si>
  <si>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</si>
  <si>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</si>
  <si>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</si>
  <si>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</si>
  <si>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</si>
  <si>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</si>
  <si>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</si>
  <si>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</si>
  <si>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</si>
  <si>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</si>
  <si>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</si>
  <si>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</si>
  <si>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</si>
  <si>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</si>
  <si>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</si>
  <si>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</si>
  <si>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</si>
  <si>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</si>
  <si>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</si>
  <si>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</si>
  <si>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</si>
  <si>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</si>
  <si>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</si>
  <si>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</si>
  <si>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</si>
  <si>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</si>
  <si>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</si>
  <si>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</si>
  <si>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</si>
  <si>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</si>
  <si>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</si>
  <si>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</si>
  <si>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</si>
  <si>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</si>
  <si>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</si>
  <si>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</si>
  <si>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</si>
  <si>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</si>
  <si>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</si>
  <si>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</si>
  <si>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</si>
  <si>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</si>
  <si>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</si>
  <si>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</si>
  <si>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</si>
  <si>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</si>
  <si>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</si>
  <si>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</si>
  <si>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</si>
  <si>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</si>
  <si>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</si>
  <si>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</si>
  <si>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</si>
  <si>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</si>
  <si>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</si>
  <si>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</si>
  <si>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</si>
  <si>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</si>
  <si>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</si>
  <si>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</si>
  <si>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</si>
  <si>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</si>
  <si>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</si>
  <si>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</si>
  <si>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</si>
  <si>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</si>
  <si>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</si>
  <si>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</si>
  <si>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</si>
  <si>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</si>
  <si>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</si>
  <si>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</si>
  <si>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</si>
  <si>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</si>
  <si>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</si>
  <si>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</si>
  <si>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</si>
  <si>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</si>
  <si>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</si>
  <si>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</si>
  <si>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</si>
  <si>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</si>
  <si>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</si>
  <si>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</si>
  <si>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</si>
  <si>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</si>
  <si>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</si>
  <si>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</si>
  <si>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</si>
  <si>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</si>
  <si>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</si>
  <si>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</si>
  <si>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</si>
  <si>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</si>
  <si>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</si>
  <si>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</si>
  <si>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</si>
  <si>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</si>
  <si>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</si>
  <si>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</si>
  <si>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</si>
  <si>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</si>
  <si>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</si>
  <si>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</si>
  <si>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</si>
  <si>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</si>
  <si>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</si>
  <si>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</si>
  <si>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</si>
  <si>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</si>
  <si>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</si>
  <si>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</si>
  <si>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</si>
  <si>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</si>
  <si>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</si>
  <si>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</si>
  <si>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</si>
  <si>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</si>
  <si>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</si>
  <si>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</si>
  <si>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</si>
  <si>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</si>
  <si>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</si>
  <si>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</si>
  <si>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</si>
  <si>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</si>
  <si>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</si>
  <si>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</si>
  <si>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</si>
  <si>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</si>
  <si>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</si>
  <si>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</si>
  <si>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</si>
  <si>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</si>
  <si>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</si>
  <si>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</si>
  <si>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</si>
  <si>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</si>
  <si>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</si>
  <si>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</si>
  <si>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</si>
  <si>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</si>
  <si>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</si>
  <si>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</si>
  <si>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</si>
  <si>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</si>
  <si>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</si>
  <si>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</si>
  <si>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</si>
  <si>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</si>
  <si>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</si>
  <si>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</si>
  <si>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</si>
  <si>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</si>
  <si>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</si>
  <si>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</si>
  <si>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</si>
  <si>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</si>
  <si>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</si>
  <si>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</si>
  <si>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</si>
  <si>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</si>
  <si>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</si>
  <si>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</si>
  <si>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</si>
  <si>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</si>
  <si>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</si>
  <si>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</si>
  <si>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</si>
  <si>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</si>
  <si>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</si>
  <si>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</si>
  <si>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</si>
  <si>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</si>
  <si>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</si>
  <si>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</si>
  <si>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</si>
  <si>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</si>
  <si>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</si>
  <si>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</si>
  <si>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</si>
  <si>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</si>
  <si>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</si>
  <si>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</si>
  <si>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</si>
  <si>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</si>
  <si>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</si>
  <si>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</si>
  <si>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</si>
  <si>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</si>
  <si>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</si>
  <si>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</si>
  <si>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</si>
  <si>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</si>
  <si>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</si>
  <si>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</si>
  <si>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</si>
  <si>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</si>
  <si>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</si>
  <si>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</si>
  <si>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</si>
  <si>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</si>
  <si>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</si>
  <si>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</si>
  <si>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</si>
  <si>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</si>
  <si>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</si>
  <si>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</si>
  <si>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</si>
  <si>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</si>
  <si>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</si>
  <si>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</si>
  <si>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</si>
  <si>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</si>
  <si>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</si>
  <si>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</si>
  <si>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</si>
  <si>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</si>
  <si>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</si>
  <si>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</si>
  <si>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</si>
  <si>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</si>
  <si>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</si>
  <si>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</si>
  <si>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</si>
  <si>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</si>
  <si>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</si>
  <si>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</si>
  <si>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</si>
  <si>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</si>
  <si>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</si>
  <si>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</si>
  <si>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</si>
  <si>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</si>
  <si>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</si>
  <si>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</si>
  <si>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</si>
  <si>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</si>
  <si>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</si>
  <si>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</si>
  <si>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</si>
  <si>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</si>
  <si>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</si>
  <si>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</si>
  <si>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</si>
  <si>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</si>
  <si>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</si>
  <si>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</si>
  <si>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</si>
  <si>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</si>
  <si>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</si>
  <si>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</si>
  <si>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</si>
  <si>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</si>
  <si>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</si>
  <si>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</si>
  <si>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</si>
  <si>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</si>
  <si>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</si>
  <si>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</si>
  <si>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</si>
  <si>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</si>
  <si>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</si>
  <si>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</si>
  <si>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</si>
  <si>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</si>
  <si>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</si>
  <si>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</si>
  <si>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</si>
  <si>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</si>
  <si>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</si>
  <si>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</si>
  <si>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</si>
  <si>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</si>
  <si>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</si>
  <si>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</si>
  <si>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</si>
  <si>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</si>
  <si>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</si>
  <si>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</si>
  <si>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</si>
  <si>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</si>
  <si>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</si>
  <si>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</si>
  <si>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</si>
  <si>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</si>
  <si>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</si>
  <si>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</si>
  <si>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</si>
  <si>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</si>
  <si>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</si>
  <si>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</si>
  <si>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</si>
  <si>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</si>
  <si>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</si>
  <si>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</si>
  <si>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</si>
  <si>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</si>
  <si>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</si>
  <si>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</si>
  <si>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</si>
  <si>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</si>
  <si>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</si>
  <si>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</si>
  <si>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</si>
  <si>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</si>
  <si>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</si>
  <si>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</si>
  <si>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</si>
  <si>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</si>
  <si>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</si>
  <si>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</si>
  <si>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</si>
  <si>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</si>
  <si>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</si>
  <si>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</si>
  <si>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</si>
  <si>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</si>
  <si>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</si>
  <si>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</si>
  <si>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</si>
  <si>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</si>
  <si>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</si>
  <si>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</si>
  <si>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</si>
  <si>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</si>
  <si>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</si>
  <si>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</si>
  <si>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</si>
  <si>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</si>
  <si>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</si>
  <si>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</si>
  <si>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</si>
  <si>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</si>
  <si>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</si>
  <si>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</si>
  <si>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</si>
  <si>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</si>
  <si>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</si>
  <si>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</si>
  <si>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</si>
  <si>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</si>
  <si>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</si>
  <si>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</si>
  <si>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</si>
  <si>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</si>
  <si>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</si>
  <si>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</si>
  <si>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</si>
  <si>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</si>
  <si>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</si>
  <si>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</si>
  <si>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</si>
  <si>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</si>
  <si>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</si>
  <si>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</si>
  <si>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</si>
  <si>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</si>
  <si>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</si>
  <si>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</si>
  <si>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</si>
  <si>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</si>
  <si>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</si>
  <si>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</si>
  <si>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</si>
  <si>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</si>
  <si>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</si>
  <si>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</si>
  <si>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</si>
  <si>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</si>
  <si>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</si>
  <si>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</si>
  <si>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</si>
  <si>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</si>
  <si>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</si>
  <si>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</si>
  <si>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</si>
  <si>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</si>
  <si>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</si>
  <si>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</si>
  <si>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</si>
  <si>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</si>
  <si>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</si>
  <si>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</si>
  <si>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</si>
  <si>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</si>
  <si>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</si>
  <si>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</si>
  <si>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</si>
  <si>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</si>
  <si>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</si>
  <si>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</si>
  <si>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</si>
  <si>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</si>
  <si>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</si>
  <si>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</si>
  <si>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</si>
  <si>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</si>
  <si>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</si>
  <si>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</si>
  <si>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</si>
  <si>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</si>
  <si>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</si>
  <si>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</si>
  <si>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</si>
  <si>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</si>
  <si>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</si>
  <si>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</si>
  <si>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</si>
  <si>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</si>
  <si>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</si>
  <si>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</si>
  <si>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</si>
  <si>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</si>
  <si>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</si>
  <si>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</si>
  <si>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</si>
  <si>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</si>
  <si>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</si>
  <si>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</si>
  <si>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</si>
  <si>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</si>
  <si>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</si>
  <si>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</si>
  <si>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</si>
  <si>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</si>
  <si>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</si>
  <si>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</si>
  <si>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</si>
  <si>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</si>
  <si>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</si>
  <si>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</si>
  <si>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</si>
  <si>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</si>
  <si>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</si>
  <si>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</si>
  <si>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</si>
  <si>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</si>
  <si>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</si>
  <si>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</si>
  <si>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</si>
  <si>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</si>
  <si>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</si>
  <si>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</si>
  <si>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</si>
  <si>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</si>
  <si>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</si>
  <si>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</si>
  <si>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</si>
  <si>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</si>
  <si>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</si>
  <si>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</si>
  <si>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</si>
  <si>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</si>
  <si>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</si>
  <si>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</si>
  <si>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</si>
  <si>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</si>
  <si>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</si>
  <si>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</si>
  <si>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</si>
  <si>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</si>
  <si>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</si>
  <si>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</si>
  <si>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</si>
  <si>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</si>
  <si>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</si>
  <si>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</si>
  <si>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</si>
  <si>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</si>
  <si>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</si>
  <si>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</si>
  <si>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</si>
  <si>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</si>
  <si>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</si>
  <si>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</si>
  <si>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</si>
  <si>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</si>
  <si>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</si>
  <si>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</si>
  <si>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</si>
  <si>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</si>
  <si>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</si>
  <si>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</si>
  <si>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</si>
  <si>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</si>
  <si>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</si>
  <si>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</si>
  <si>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</si>
  <si>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</si>
  <si>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</si>
  <si>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</si>
  <si>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</si>
  <si>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</si>
  <si>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</si>
  <si>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</si>
  <si>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</si>
  <si>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</si>
  <si>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</si>
  <si>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</si>
  <si>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</si>
  <si>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</si>
  <si>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</si>
  <si>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</si>
  <si>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</si>
  <si>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</si>
  <si>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</si>
  <si>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</si>
  <si>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</si>
  <si>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</si>
  <si>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</si>
  <si>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</si>
  <si>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</si>
  <si>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</si>
  <si>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</si>
  <si>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</si>
  <si>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</si>
  <si>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</si>
  <si>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</si>
  <si>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</si>
  <si>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</si>
  <si>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</si>
  <si>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</si>
  <si>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</si>
  <si>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</si>
  <si>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</si>
  <si>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</si>
  <si>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</si>
  <si>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</si>
  <si>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</si>
  <si>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</si>
  <si>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</si>
  <si>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</si>
  <si>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</si>
  <si>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</si>
  <si>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</si>
  <si>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</si>
  <si>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</si>
  <si>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</si>
  <si>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</si>
  <si>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</si>
  <si>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</si>
  <si>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</si>
  <si>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</si>
  <si>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</si>
  <si>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</si>
  <si>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</si>
  <si>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</si>
  <si>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</si>
  <si>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</si>
  <si>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</si>
  <si>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</si>
  <si>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</si>
  <si>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</si>
  <si>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</si>
  <si>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</si>
  <si>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</si>
  <si>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</si>
  <si>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</si>
  <si>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</si>
  <si>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</si>
  <si>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</si>
  <si>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</si>
  <si>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</si>
  <si>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</si>
  <si>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</si>
  <si>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</si>
  <si>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</si>
  <si>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</si>
  <si>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</si>
  <si>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</si>
  <si>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</si>
  <si>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</si>
  <si>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</si>
  <si>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</si>
  <si>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</si>
  <si>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</si>
  <si>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</si>
  <si>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</si>
  <si>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</si>
  <si>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</si>
  <si>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</si>
  <si>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</si>
  <si>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</si>
  <si>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</si>
  <si>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</si>
  <si>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</si>
  <si>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</si>
  <si>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</si>
  <si>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</si>
  <si>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</si>
  <si>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</si>
  <si>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</si>
  <si>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</si>
  <si>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</si>
  <si>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</si>
  <si>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</si>
  <si>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</si>
  <si>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</si>
  <si>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</si>
  <si>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</si>
  <si>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</si>
  <si>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</si>
  <si>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</si>
  <si>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</si>
  <si>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</si>
  <si>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</si>
  <si>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</si>
  <si>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</si>
  <si>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</si>
  <si>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</si>
  <si>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</si>
  <si>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</si>
  <si>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</si>
  <si>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</si>
  <si>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</si>
  <si>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</si>
  <si>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</si>
  <si>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</si>
  <si>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</si>
  <si>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</si>
  <si>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</si>
  <si>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</si>
  <si>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</si>
  <si>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</si>
  <si>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</si>
  <si>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</si>
  <si>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</si>
  <si>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</si>
  <si>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</si>
  <si>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</si>
  <si>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</si>
  <si>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</si>
  <si>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</si>
  <si>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</si>
  <si>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</si>
  <si>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</si>
  <si>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</si>
  <si>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</si>
  <si>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</si>
  <si>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</si>
  <si>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</si>
  <si>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</si>
  <si>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</si>
  <si>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</si>
  <si>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</si>
  <si>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</si>
  <si>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</si>
  <si>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</si>
  <si>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</si>
  <si>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</si>
  <si>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</si>
  <si>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</si>
  <si>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</si>
  <si>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</si>
  <si>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</si>
  <si>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</si>
  <si>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</si>
  <si>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</si>
  <si>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</si>
  <si>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</si>
  <si>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</si>
  <si>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</si>
  <si>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</si>
  <si>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</si>
  <si>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</si>
  <si>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</si>
  <si>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</si>
  <si>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</si>
  <si>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</si>
  <si>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</si>
  <si>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</si>
  <si>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</si>
  <si>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</si>
  <si>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</si>
  <si>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</si>
  <si>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</si>
  <si>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</si>
  <si>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</si>
  <si>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</si>
  <si>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</si>
  <si>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</si>
  <si>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</si>
  <si>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</si>
  <si>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</si>
  <si>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</si>
  <si>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</si>
  <si>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</si>
  <si>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</si>
  <si>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</si>
  <si>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</si>
  <si>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</si>
  <si>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</si>
  <si>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</si>
  <si>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</si>
  <si>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</si>
  <si>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</si>
  <si>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</si>
  <si>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</si>
  <si>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</si>
  <si>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</si>
  <si>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</si>
  <si>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</si>
  <si>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</si>
  <si>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</si>
  <si>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</si>
  <si>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</si>
  <si>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</si>
  <si>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</si>
  <si>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</si>
  <si>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</si>
  <si>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</si>
  <si>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</si>
  <si>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</si>
  <si>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</si>
  <si>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</si>
  <si>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</si>
  <si>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</si>
  <si>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</si>
  <si>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</si>
  <si>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</si>
  <si>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</si>
  <si>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</si>
  <si>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</si>
  <si>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</si>
  <si>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</si>
  <si>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</si>
  <si>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</si>
  <si>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</si>
  <si>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</si>
  <si>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</si>
  <si>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</si>
  <si>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</si>
  <si>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</si>
  <si>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</si>
  <si>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</si>
  <si>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</si>
  <si>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</si>
  <si>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</si>
  <si>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</si>
  <si>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</si>
  <si>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</si>
  <si>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</si>
  <si>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</si>
  <si>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</si>
  <si>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</si>
  <si>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</si>
  <si>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</si>
  <si>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</si>
  <si>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</si>
  <si>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</si>
  <si>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</si>
  <si>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</si>
  <si>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</si>
  <si>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</si>
  <si>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</si>
  <si>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</si>
  <si>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</si>
  <si>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</si>
  <si>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</si>
  <si>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</si>
  <si>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</si>
  <si>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</si>
  <si>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</si>
  <si>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</si>
  <si>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</si>
  <si>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</si>
  <si>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</si>
  <si>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</si>
  <si>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</si>
  <si>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</si>
  <si>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</si>
  <si>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</si>
  <si>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</si>
  <si>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</si>
  <si>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</si>
  <si>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</si>
  <si>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</si>
  <si>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</si>
  <si>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</si>
  <si>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</si>
  <si>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</si>
  <si>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</si>
  <si>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</si>
  <si>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</si>
  <si>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</si>
  <si>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</si>
  <si>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</si>
  <si>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</si>
  <si>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</si>
  <si>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</si>
  <si>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</si>
  <si>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</si>
  <si>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</si>
  <si>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</si>
  <si>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</si>
  <si>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</si>
  <si>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</si>
  <si>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</si>
  <si>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</si>
  <si>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</si>
  <si>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</si>
  <si>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</si>
  <si>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</si>
  <si>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</si>
  <si>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</si>
  <si>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</si>
  <si>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</si>
  <si>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</si>
  <si>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</si>
  <si>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</si>
  <si>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</si>
  <si>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</si>
  <si>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</si>
  <si>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</si>
  <si>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</si>
  <si>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</si>
  <si>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</si>
  <si>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</si>
  <si>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</si>
  <si>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</si>
  <si>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</si>
  <si>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</si>
  <si>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</si>
  <si>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</si>
  <si>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</si>
  <si>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</si>
  <si>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</si>
  <si>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</si>
  <si>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</si>
  <si>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</si>
  <si>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</si>
  <si>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</si>
  <si>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</si>
  <si>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</si>
  <si>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</si>
  <si>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</si>
  <si>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</si>
  <si>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</si>
  <si>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</si>
  <si>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</si>
  <si>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</si>
  <si>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</si>
  <si>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</si>
  <si>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</si>
  <si>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</si>
  <si>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</si>
  <si>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</si>
  <si>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</si>
  <si>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</si>
  <si>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</si>
  <si>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</si>
  <si>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</si>
  <si>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</si>
  <si>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</si>
  <si>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</si>
  <si>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</si>
  <si>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</si>
  <si>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</si>
  <si>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</si>
  <si>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</si>
  <si>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</si>
  <si>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</si>
  <si>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</si>
  <si>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</si>
  <si>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</si>
  <si>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</si>
  <si>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</si>
  <si>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</si>
  <si>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</si>
  <si>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</si>
  <si>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</si>
  <si>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</si>
  <si>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</si>
  <si>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</si>
  <si>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</si>
  <si>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</si>
  <si>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</si>
  <si>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</si>
  <si>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</si>
  <si>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</si>
  <si>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</si>
  <si>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</si>
  <si>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</si>
  <si>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</si>
  <si>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</si>
  <si>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</si>
  <si>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</si>
  <si>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</si>
  <si>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</si>
  <si>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</si>
  <si>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</si>
  <si>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</si>
  <si>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</si>
  <si>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</si>
  <si>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</si>
  <si>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</si>
  <si>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</si>
  <si>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</si>
  <si>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</si>
  <si>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</si>
  <si>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</si>
  <si>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</si>
  <si>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</si>
  <si>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</si>
  <si>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</si>
  <si>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</si>
  <si>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</si>
  <si>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</si>
  <si>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</si>
  <si>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</si>
  <si>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</si>
  <si>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</si>
  <si>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</si>
  <si>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</si>
  <si>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</si>
  <si>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</si>
  <si>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</si>
  <si>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</si>
  <si>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</si>
  <si>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</si>
  <si>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</si>
  <si>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</si>
  <si>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TURISTIČKO-UGOSTITELJSKA ŠKOLA ŠIBENIK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</si>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</sst>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0" fillId="0" borderId="58" xfId="0" applyNumberFormat="1" applyFont="1" applyFill="1" applyBorder="1" applyAlignment="1">
      <alignment vertical="top"/>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1327317.51</v>
      </c>
      <c r="D2" s="7">
        <f>'PR-RAS'!E6</f>
        <v>1374783.48</v>
      </c>
      <c r="E2" s="7">
        <v>0</v>
      </c>
      <c r="F2" s="7">
        <v>0</v>
      </c>
      <c r="G2" s="8">
        <f t="shared" ref="G2:G274" si="0">(B2/1000)*(C2*1+D2*2)</f>
        <v>4076.88447</v>
      </c>
      <c r="H2" s="8">
        <f t="shared" ref="H2:H274" si="1">ABS(C2-ROUND(C2,0))+ABS(D2-ROUND(D2,0))</f>
        <v>0.96999999997206032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1193123.58</v>
      </c>
      <c r="D45" s="2">
        <f>'PR-RAS'!E49</f>
        <v>1233742.6599999999</v>
      </c>
      <c r="E45" s="2">
        <v>0</v>
      </c>
      <c r="F45" s="2">
        <v>0</v>
      </c>
      <c r="G45" s="3">
        <f t="shared" si="0"/>
        <v>161066.7916</v>
      </c>
      <c r="H45" s="3">
        <f t="shared" si="1"/>
        <v>0.76000000000931323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1126089.1800000002</v>
      </c>
      <c r="D64" s="2">
        <f>'PR-RAS'!E68</f>
        <v>1233062.22</v>
      </c>
      <c r="E64" s="2">
        <v>0</v>
      </c>
      <c r="F64" s="2">
        <v>0</v>
      </c>
      <c r="G64" s="3">
        <f t="shared" si="0"/>
        <v>226309.45806</v>
      </c>
      <c r="H64" s="3">
        <f t="shared" si="1"/>
        <v>0.40000000013969839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1125513.5900000001</v>
      </c>
      <c r="D65" s="2">
        <f>'PR-RAS'!E69</f>
        <v>1231928.68</v>
      </c>
      <c r="E65" s="2">
        <v>0</v>
      </c>
      <c r="F65" s="2">
        <v>0</v>
      </c>
      <c r="G65" s="3">
        <f t="shared" si="0"/>
        <v>229719.74080000003</v>
      </c>
      <c r="H65" s="3">
        <f t="shared" si="1"/>
        <v>0.72999999998137355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575.59</v>
      </c>
      <c r="D66" s="2">
        <f>'PR-RAS'!E70</f>
        <v>1133.54</v>
      </c>
      <c r="E66" s="2">
        <v>0</v>
      </c>
      <c r="F66" s="2">
        <v>0</v>
      </c>
      <c r="G66" s="3">
        <f t="shared" si="0"/>
        <v>184.77355</v>
      </c>
      <c r="H66" s="3">
        <f t="shared" si="1"/>
        <v>0.87000000000000455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67034.399999999994</v>
      </c>
      <c r="D70" s="2">
        <f>'PR-RAS'!E74</f>
        <v>680.44</v>
      </c>
      <c r="E70" s="2">
        <v>0</v>
      </c>
      <c r="F70" s="2">
        <v>0</v>
      </c>
      <c r="G70" s="3">
        <f t="shared" si="0"/>
        <v>4719.2743200000004</v>
      </c>
      <c r="H70" s="3">
        <f t="shared" si="1"/>
        <v>0.8399999999942338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67034.399999999994</v>
      </c>
      <c r="D71" s="2">
        <f>'PR-RAS'!E75</f>
        <v>680.44</v>
      </c>
      <c r="E71" s="2">
        <v>0</v>
      </c>
      <c r="F71" s="2">
        <v>0</v>
      </c>
      <c r="G71" s="3">
        <f t="shared" si="0"/>
        <v>4787.6696000000002</v>
      </c>
      <c r="H71" s="3">
        <f t="shared" si="1"/>
        <v>0.8399999999942338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8852.61</v>
      </c>
      <c r="D102" s="2">
        <f>'PR-RAS'!E106</f>
        <v>10840</v>
      </c>
      <c r="E102" s="2">
        <v>0</v>
      </c>
      <c r="F102" s="2">
        <v>0</v>
      </c>
      <c r="G102" s="3">
        <f t="shared" si="0"/>
        <v>3083.7936100000002</v>
      </c>
      <c r="H102" s="3">
        <f t="shared" si="1"/>
        <v>0.38999999999941792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8852.61</v>
      </c>
      <c r="D108" s="2">
        <f>'PR-RAS'!E112</f>
        <v>10840</v>
      </c>
      <c r="E108" s="2">
        <v>0</v>
      </c>
      <c r="F108" s="2">
        <v>0</v>
      </c>
      <c r="G108" s="3">
        <f t="shared" si="0"/>
        <v>3266.98927</v>
      </c>
      <c r="H108" s="3">
        <f t="shared" si="1"/>
        <v>0.38999999999941792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8852.61</v>
      </c>
      <c r="D113" s="2">
        <f>'PR-RAS'!E117</f>
        <v>10840</v>
      </c>
      <c r="E113" s="2">
        <v>0</v>
      </c>
      <c r="F113" s="2">
        <v>0</v>
      </c>
      <c r="G113" s="3">
        <f t="shared" si="0"/>
        <v>3419.6523200000001</v>
      </c>
      <c r="H113" s="3">
        <f t="shared" si="1"/>
        <v>0.38999999999941792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16123.13</v>
      </c>
      <c r="D121" s="2">
        <f>'PR-RAS'!E125</f>
        <v>17314.22</v>
      </c>
      <c r="E121" s="2">
        <v>0</v>
      </c>
      <c r="F121" s="2">
        <v>0</v>
      </c>
      <c r="G121" s="3">
        <f t="shared" si="0"/>
        <v>6090.1884</v>
      </c>
      <c r="H121" s="3">
        <f t="shared" si="1"/>
        <v>0.3500000000003638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3740.41</v>
      </c>
      <c r="D122" s="2">
        <f>'PR-RAS'!E126</f>
        <v>3221.5</v>
      </c>
      <c r="E122" s="2">
        <v>0</v>
      </c>
      <c r="F122" s="2">
        <v>0</v>
      </c>
      <c r="G122" s="3">
        <f t="shared" si="0"/>
        <v>1232.1926100000001</v>
      </c>
      <c r="H122" s="3">
        <f t="shared" si="1"/>
        <v>0.90999999999985448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3740.41</v>
      </c>
      <c r="D124" s="2">
        <f>'PR-RAS'!E128</f>
        <v>3221.5</v>
      </c>
      <c r="E124" s="2">
        <v>0</v>
      </c>
      <c r="F124" s="2">
        <v>0</v>
      </c>
      <c r="G124" s="3">
        <f t="shared" si="0"/>
        <v>1252.55943</v>
      </c>
      <c r="H124" s="3">
        <f t="shared" si="1"/>
        <v>0.90999999999985448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12382.72</v>
      </c>
      <c r="D125" s="2">
        <f>'PR-RAS'!E129</f>
        <v>14092.72</v>
      </c>
      <c r="E125" s="2">
        <v>0</v>
      </c>
      <c r="F125" s="2">
        <v>0</v>
      </c>
      <c r="G125" s="3">
        <f t="shared" si="0"/>
        <v>5030.4518399999997</v>
      </c>
      <c r="H125" s="3">
        <f t="shared" si="1"/>
        <v>0.56000000000130967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12382.72</v>
      </c>
      <c r="D126" s="2">
        <f>'PR-RAS'!E130</f>
        <v>14092.72</v>
      </c>
      <c r="E126" s="2">
        <v>0</v>
      </c>
      <c r="F126" s="2">
        <v>0</v>
      </c>
      <c r="G126" s="3">
        <f t="shared" si="0"/>
        <v>5071.0199999999995</v>
      </c>
      <c r="H126" s="3">
        <f t="shared" si="1"/>
        <v>0.56000000000130967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109218.19</v>
      </c>
      <c r="D130" s="2">
        <f>'PR-RAS'!E134</f>
        <v>112886.6</v>
      </c>
      <c r="E130" s="2">
        <v>0</v>
      </c>
      <c r="F130" s="2">
        <v>0</v>
      </c>
      <c r="G130" s="3">
        <f t="shared" si="0"/>
        <v>43213.889310000006</v>
      </c>
      <c r="H130" s="3">
        <f t="shared" si="1"/>
        <v>0.58999999999650754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109218.19</v>
      </c>
      <c r="D131" s="2">
        <f>'PR-RAS'!E135</f>
        <v>112886.6</v>
      </c>
      <c r="E131" s="2">
        <v>0</v>
      </c>
      <c r="F131" s="2">
        <v>0</v>
      </c>
      <c r="G131" s="3">
        <f t="shared" si="0"/>
        <v>43548.880700000002</v>
      </c>
      <c r="H131" s="3">
        <f t="shared" si="1"/>
        <v>0.58999999999650754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105265.19</v>
      </c>
      <c r="D132" s="2">
        <f>'PR-RAS'!E136</f>
        <v>104895.6</v>
      </c>
      <c r="E132" s="2">
        <v>0</v>
      </c>
      <c r="F132" s="2">
        <v>0</v>
      </c>
      <c r="G132" s="3">
        <f t="shared" si="0"/>
        <v>41272.387090000004</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3953</v>
      </c>
      <c r="D133" s="2">
        <f>'PR-RAS'!E137</f>
        <v>7991</v>
      </c>
      <c r="E133" s="2">
        <v>0</v>
      </c>
      <c r="F133" s="2">
        <v>0</v>
      </c>
      <c r="G133" s="3">
        <f t="shared" si="0"/>
        <v>2631.42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1322343.19</v>
      </c>
      <c r="D148" s="2">
        <f>'PR-RAS'!E152</f>
        <v>1499258.46</v>
      </c>
      <c r="E148" s="2">
        <v>0</v>
      </c>
      <c r="F148" s="2">
        <v>0</v>
      </c>
      <c r="G148" s="3">
        <f t="shared" si="0"/>
        <v>635166.43616999988</v>
      </c>
      <c r="H148" s="3">
        <f t="shared" si="1"/>
        <v>0.64999999990686774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1117825.78</v>
      </c>
      <c r="D149" s="2">
        <f>'PR-RAS'!E153</f>
        <v>1331107.8199999998</v>
      </c>
      <c r="E149" s="2">
        <v>0</v>
      </c>
      <c r="F149" s="2">
        <v>0</v>
      </c>
      <c r="G149" s="3">
        <f t="shared" si="0"/>
        <v>559446.13015999994</v>
      </c>
      <c r="H149" s="3">
        <f t="shared" si="1"/>
        <v>0.40000000013969839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926367.62</v>
      </c>
      <c r="D150" s="2">
        <f>'PR-RAS'!E154</f>
        <v>1103353.77</v>
      </c>
      <c r="E150" s="2">
        <v>0</v>
      </c>
      <c r="F150" s="2">
        <v>0</v>
      </c>
      <c r="G150" s="3">
        <f t="shared" si="0"/>
        <v>466828.19884000003</v>
      </c>
      <c r="H150" s="3">
        <f t="shared" si="1"/>
        <v>0.60999999998603016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910986.32</v>
      </c>
      <c r="D151" s="2">
        <f>'PR-RAS'!E155</f>
        <v>1088461.23</v>
      </c>
      <c r="E151" s="2">
        <v>0</v>
      </c>
      <c r="F151" s="2">
        <v>0</v>
      </c>
      <c r="G151" s="3">
        <f t="shared" si="0"/>
        <v>463186.31699999998</v>
      </c>
      <c r="H151" s="3">
        <f t="shared" si="1"/>
        <v>0.54999999993015081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15381.3</v>
      </c>
      <c r="D153" s="2">
        <f>'PR-RAS'!E157</f>
        <v>14892.54</v>
      </c>
      <c r="E153" s="2">
        <v>0</v>
      </c>
      <c r="F153" s="2">
        <v>0</v>
      </c>
      <c r="G153" s="3">
        <f t="shared" si="0"/>
        <v>6865.2897600000006</v>
      </c>
      <c r="H153" s="3">
        <f t="shared" si="1"/>
        <v>0.75999999999839929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38607.49</v>
      </c>
      <c r="D155" s="2">
        <f>'PR-RAS'!E159</f>
        <v>45700.66</v>
      </c>
      <c r="E155" s="2">
        <v>0</v>
      </c>
      <c r="F155" s="2">
        <v>0</v>
      </c>
      <c r="G155" s="3">
        <f t="shared" si="0"/>
        <v>20021.356739999999</v>
      </c>
      <c r="H155" s="3">
        <f t="shared" si="1"/>
        <v>0.82999999999447027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152850.67000000001</v>
      </c>
      <c r="D156" s="2">
        <f>'PR-RAS'!E160</f>
        <v>182053.39</v>
      </c>
      <c r="E156" s="2">
        <v>0</v>
      </c>
      <c r="F156" s="2">
        <v>0</v>
      </c>
      <c r="G156" s="3">
        <f t="shared" si="0"/>
        <v>80128.404750000016</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152850.67000000001</v>
      </c>
      <c r="D158" s="2">
        <f>'PR-RAS'!E162</f>
        <v>182053.39</v>
      </c>
      <c r="E158" s="2">
        <v>0</v>
      </c>
      <c r="F158" s="2">
        <v>0</v>
      </c>
      <c r="G158" s="3">
        <f t="shared" si="0"/>
        <v>81162.319650000005</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203797.41</v>
      </c>
      <c r="D160" s="2">
        <f>'PR-RAS'!E164</f>
        <v>167282.14000000001</v>
      </c>
      <c r="E160" s="2">
        <v>0</v>
      </c>
      <c r="F160" s="2">
        <v>0</v>
      </c>
      <c r="G160" s="3">
        <f t="shared" si="0"/>
        <v>85599.508710000009</v>
      </c>
      <c r="H160" s="3">
        <f t="shared" si="1"/>
        <v>0.5500000000174623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47655.500000000007</v>
      </c>
      <c r="D161" s="2">
        <f>'PR-RAS'!E165</f>
        <v>40168.589999999997</v>
      </c>
      <c r="E161" s="2">
        <v>0</v>
      </c>
      <c r="F161" s="2">
        <v>0</v>
      </c>
      <c r="G161" s="3">
        <f t="shared" si="0"/>
        <v>20478.828799999999</v>
      </c>
      <c r="H161" s="3">
        <f t="shared" si="1"/>
        <v>0.9099999999962165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33401.9</v>
      </c>
      <c r="D162" s="2">
        <f>'PR-RAS'!E166</f>
        <v>24843.39</v>
      </c>
      <c r="E162" s="2">
        <v>0</v>
      </c>
      <c r="F162" s="2">
        <v>0</v>
      </c>
      <c r="G162" s="3">
        <f t="shared" si="0"/>
        <v>13377.277479999999</v>
      </c>
      <c r="H162" s="3">
        <f t="shared" si="1"/>
        <v>0.48999999999796273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12576.19</v>
      </c>
      <c r="D163" s="2">
        <f>'PR-RAS'!E167</f>
        <v>14070.7</v>
      </c>
      <c r="E163" s="2">
        <v>0</v>
      </c>
      <c r="F163" s="2">
        <v>0</v>
      </c>
      <c r="G163" s="3">
        <f t="shared" si="0"/>
        <v>6596.2495800000006</v>
      </c>
      <c r="H163" s="3">
        <f t="shared" si="1"/>
        <v>0.48999999999978172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1102.9100000000001</v>
      </c>
      <c r="D164" s="2">
        <f>'PR-RAS'!E168</f>
        <v>1131.5</v>
      </c>
      <c r="E164" s="2">
        <v>0</v>
      </c>
      <c r="F164" s="2">
        <v>0</v>
      </c>
      <c r="G164" s="3">
        <f t="shared" si="0"/>
        <v>548.64332999999999</v>
      </c>
      <c r="H164" s="3">
        <f t="shared" si="1"/>
        <v>0.58999999999991815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574.5</v>
      </c>
      <c r="D165" s="2">
        <f>'PR-RAS'!E169</f>
        <v>123</v>
      </c>
      <c r="E165" s="2">
        <v>0</v>
      </c>
      <c r="F165" s="2">
        <v>0</v>
      </c>
      <c r="G165" s="3">
        <f t="shared" si="0"/>
        <v>134.56200000000001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39668.949999999997</v>
      </c>
      <c r="D166" s="2">
        <f>'PR-RAS'!E170</f>
        <v>39437.170000000006</v>
      </c>
      <c r="E166" s="2">
        <v>0</v>
      </c>
      <c r="F166" s="2">
        <v>0</v>
      </c>
      <c r="G166" s="3">
        <f t="shared" si="0"/>
        <v>19559.642850000004</v>
      </c>
      <c r="H166" s="3">
        <f t="shared" si="1"/>
        <v>0.22000000000844011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13028.07</v>
      </c>
      <c r="D167" s="2">
        <f>'PR-RAS'!E171</f>
        <v>12223.19</v>
      </c>
      <c r="E167" s="2">
        <v>0</v>
      </c>
      <c r="F167" s="2">
        <v>0</v>
      </c>
      <c r="G167" s="3">
        <f t="shared" si="0"/>
        <v>6220.7586999999994</v>
      </c>
      <c r="H167" s="3">
        <f t="shared" si="1"/>
        <v>0.26000000000021828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6208.6</v>
      </c>
      <c r="D168" s="2">
        <f>'PR-RAS'!E172</f>
        <v>6416.71</v>
      </c>
      <c r="E168" s="2">
        <v>0</v>
      </c>
      <c r="F168" s="2">
        <v>0</v>
      </c>
      <c r="G168" s="3">
        <f t="shared" si="0"/>
        <v>3180.0173400000003</v>
      </c>
      <c r="H168" s="3">
        <f t="shared" si="1"/>
        <v>0.68999999999959982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13496.38</v>
      </c>
      <c r="D169" s="2">
        <f>'PR-RAS'!E173</f>
        <v>15578.65</v>
      </c>
      <c r="E169" s="2">
        <v>0</v>
      </c>
      <c r="F169" s="2">
        <v>0</v>
      </c>
      <c r="G169" s="3">
        <f t="shared" si="0"/>
        <v>7501.8182400000005</v>
      </c>
      <c r="H169" s="3">
        <f t="shared" si="1"/>
        <v>0.72999999999956344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1466.31</v>
      </c>
      <c r="D170" s="2">
        <f>'PR-RAS'!E174</f>
        <v>1101.57</v>
      </c>
      <c r="E170" s="2">
        <v>0</v>
      </c>
      <c r="F170" s="2">
        <v>0</v>
      </c>
      <c r="G170" s="3">
        <f t="shared" si="0"/>
        <v>620.13705000000004</v>
      </c>
      <c r="H170" s="3">
        <f t="shared" si="1"/>
        <v>0.74000000000000909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4392.3999999999996</v>
      </c>
      <c r="D171" s="2">
        <f>'PR-RAS'!E175</f>
        <v>3570.61</v>
      </c>
      <c r="E171" s="2">
        <v>0</v>
      </c>
      <c r="F171" s="2">
        <v>0</v>
      </c>
      <c r="G171" s="3">
        <f t="shared" si="0"/>
        <v>1960.7154</v>
      </c>
      <c r="H171" s="3">
        <f t="shared" si="1"/>
        <v>0.78999999999950887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1077.19</v>
      </c>
      <c r="D173" s="2">
        <f>'PR-RAS'!E177</f>
        <v>546.44000000000005</v>
      </c>
      <c r="E173" s="2">
        <v>0</v>
      </c>
      <c r="F173" s="2">
        <v>0</v>
      </c>
      <c r="G173" s="3">
        <f t="shared" si="0"/>
        <v>373.25204000000002</v>
      </c>
      <c r="H173" s="3">
        <f t="shared" si="1"/>
        <v>0.63000000000010914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27837.11</v>
      </c>
      <c r="D174" s="2">
        <f>'PR-RAS'!E178</f>
        <v>34783.54</v>
      </c>
      <c r="E174" s="2">
        <v>0</v>
      </c>
      <c r="F174" s="2">
        <v>0</v>
      </c>
      <c r="G174" s="3">
        <f t="shared" si="0"/>
        <v>16850.924869999999</v>
      </c>
      <c r="H174" s="3">
        <f t="shared" si="1"/>
        <v>0.56999999999970896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3382.55</v>
      </c>
      <c r="D175" s="2">
        <f>'PR-RAS'!E179</f>
        <v>4131.4799999999996</v>
      </c>
      <c r="E175" s="2">
        <v>0</v>
      </c>
      <c r="F175" s="2">
        <v>0</v>
      </c>
      <c r="G175" s="3">
        <f t="shared" si="0"/>
        <v>2026.3187399999995</v>
      </c>
      <c r="H175" s="3">
        <f t="shared" si="1"/>
        <v>0.92999999999938154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6970.24</v>
      </c>
      <c r="D176" s="2">
        <f>'PR-RAS'!E180</f>
        <v>6861.03</v>
      </c>
      <c r="E176" s="2">
        <v>0</v>
      </c>
      <c r="F176" s="2">
        <v>0</v>
      </c>
      <c r="G176" s="3">
        <f t="shared" si="0"/>
        <v>3621.1524999999997</v>
      </c>
      <c r="H176" s="3">
        <f t="shared" si="1"/>
        <v>0.26999999999952706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5899.84</v>
      </c>
      <c r="D178" s="2">
        <f>'PR-RAS'!E182</f>
        <v>7301.06</v>
      </c>
      <c r="E178" s="2">
        <v>0</v>
      </c>
      <c r="F178" s="2">
        <v>0</v>
      </c>
      <c r="G178" s="3">
        <f t="shared" si="0"/>
        <v>3628.8469199999995</v>
      </c>
      <c r="H178" s="3">
        <f t="shared" si="1"/>
        <v>0.22000000000025466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4405.92</v>
      </c>
      <c r="D179" s="2">
        <f>'PR-RAS'!E183</f>
        <v>4867.17</v>
      </c>
      <c r="E179" s="2">
        <v>0</v>
      </c>
      <c r="F179" s="2">
        <v>0</v>
      </c>
      <c r="G179" s="3">
        <f t="shared" si="0"/>
        <v>2516.9662800000001</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2265.04</v>
      </c>
      <c r="D180" s="2">
        <f>'PR-RAS'!E184</f>
        <v>2581.9</v>
      </c>
      <c r="E180" s="2">
        <v>0</v>
      </c>
      <c r="F180" s="2">
        <v>0</v>
      </c>
      <c r="G180" s="3">
        <f t="shared" si="0"/>
        <v>1329.7623599999999</v>
      </c>
      <c r="H180" s="3">
        <f t="shared" si="1"/>
        <v>0.13999999999987267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2523.7399999999998</v>
      </c>
      <c r="D181" s="2">
        <f>'PR-RAS'!E185</f>
        <v>5513.49</v>
      </c>
      <c r="E181" s="2">
        <v>0</v>
      </c>
      <c r="F181" s="2">
        <v>0</v>
      </c>
      <c r="G181" s="3">
        <f t="shared" si="0"/>
        <v>2439.1295999999998</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2296.98</v>
      </c>
      <c r="D182" s="2">
        <f>'PR-RAS'!E186</f>
        <v>2298.33</v>
      </c>
      <c r="E182" s="2">
        <v>0</v>
      </c>
      <c r="F182" s="2">
        <v>0</v>
      </c>
      <c r="G182" s="3">
        <f t="shared" si="0"/>
        <v>1247.7488399999997</v>
      </c>
      <c r="H182" s="3">
        <f t="shared" si="1"/>
        <v>0.34999999999990905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92.8</v>
      </c>
      <c r="D183" s="2">
        <f>'PR-RAS'!E187</f>
        <v>1229.08</v>
      </c>
      <c r="E183" s="2">
        <v>0</v>
      </c>
      <c r="F183" s="2">
        <v>0</v>
      </c>
      <c r="G183" s="3">
        <f t="shared" si="0"/>
        <v>464.27472</v>
      </c>
      <c r="H183" s="3">
        <f t="shared" si="1"/>
        <v>0.27999999999993008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57269.39</v>
      </c>
      <c r="D184" s="2">
        <f>'PR-RAS'!E188</f>
        <v>25299</v>
      </c>
      <c r="E184" s="2">
        <v>0</v>
      </c>
      <c r="F184" s="2">
        <v>0</v>
      </c>
      <c r="G184" s="3">
        <f t="shared" si="0"/>
        <v>19739.732369999998</v>
      </c>
      <c r="H184" s="3">
        <f t="shared" si="1"/>
        <v>0.38999999999941792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31366.46</v>
      </c>
      <c r="D190" s="2">
        <f>'PR-RAS'!E194</f>
        <v>27593.84</v>
      </c>
      <c r="E190" s="2">
        <v>0</v>
      </c>
      <c r="F190" s="2">
        <v>0</v>
      </c>
      <c r="G190" s="3">
        <f t="shared" si="0"/>
        <v>16358.732459999999</v>
      </c>
      <c r="H190" s="3">
        <f t="shared" si="1"/>
        <v>0.61999999999898137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843.81</v>
      </c>
      <c r="D192" s="2">
        <f>'PR-RAS'!E196</f>
        <v>464.52</v>
      </c>
      <c r="E192" s="2">
        <v>0</v>
      </c>
      <c r="F192" s="2">
        <v>0</v>
      </c>
      <c r="G192" s="3">
        <f t="shared" si="0"/>
        <v>338.61435</v>
      </c>
      <c r="H192" s="3">
        <f t="shared" si="1"/>
        <v>0.67000000000007276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2515.54</v>
      </c>
      <c r="D193" s="2">
        <f>'PR-RAS'!E197</f>
        <v>1824.2</v>
      </c>
      <c r="E193" s="2">
        <v>0</v>
      </c>
      <c r="F193" s="2">
        <v>0</v>
      </c>
      <c r="G193" s="3">
        <f t="shared" si="0"/>
        <v>1183.47648</v>
      </c>
      <c r="H193" s="3">
        <f t="shared" si="1"/>
        <v>0.66000000000008185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657</v>
      </c>
      <c r="D194" s="2">
        <f>'PR-RAS'!E198</f>
        <v>662</v>
      </c>
      <c r="E194" s="2">
        <v>0</v>
      </c>
      <c r="F194" s="2">
        <v>0</v>
      </c>
      <c r="G194" s="3">
        <f t="shared" si="0"/>
        <v>382.33300000000003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3310.32</v>
      </c>
      <c r="D195" s="2">
        <f>'PR-RAS'!E199</f>
        <v>1720</v>
      </c>
      <c r="E195" s="2">
        <v>0</v>
      </c>
      <c r="F195" s="2">
        <v>0</v>
      </c>
      <c r="G195" s="3">
        <f t="shared" si="0"/>
        <v>1309.5620799999999</v>
      </c>
      <c r="H195" s="3">
        <f t="shared" si="1"/>
        <v>0.32000000000016371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24039.79</v>
      </c>
      <c r="D197" s="2">
        <f>'PR-RAS'!E201</f>
        <v>22923.119999999999</v>
      </c>
      <c r="E197" s="2">
        <v>0</v>
      </c>
      <c r="F197" s="2">
        <v>0</v>
      </c>
      <c r="G197" s="3">
        <f t="shared" si="0"/>
        <v>13697.66188</v>
      </c>
      <c r="H197" s="3">
        <f t="shared" si="1"/>
        <v>0.32999999999810825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720</v>
      </c>
      <c r="D269" s="2">
        <f>'PR-RAS'!E273</f>
        <v>868.5</v>
      </c>
      <c r="E269" s="2">
        <v>0</v>
      </c>
      <c r="F269" s="2">
        <v>0</v>
      </c>
      <c r="G269" s="3">
        <f t="shared" si="0"/>
        <v>658.476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720</v>
      </c>
      <c r="D270" s="2">
        <f>'PR-RAS'!E274</f>
        <v>868.5</v>
      </c>
      <c r="E270" s="2">
        <v>0</v>
      </c>
      <c r="F270" s="2">
        <v>0</v>
      </c>
      <c r="G270" s="3">
        <f t="shared" si="0"/>
        <v>660.93299999999999</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720</v>
      </c>
      <c r="D272" s="2">
        <f>'PR-RAS'!E276</f>
        <v>868.5</v>
      </c>
      <c r="E272" s="2">
        <v>0</v>
      </c>
      <c r="F272" s="2">
        <v>0</v>
      </c>
      <c r="G272" s="3">
        <f t="shared" si="0"/>
        <v>665.84700000000009</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1322343.19</v>
      </c>
      <c r="D295" s="2">
        <f>'PR-RAS'!E299</f>
        <v>1499258.46</v>
      </c>
      <c r="E295" s="2">
        <v>0</v>
      </c>
      <c r="F295" s="2">
        <v>0</v>
      </c>
      <c r="G295" s="3">
        <f t="shared" si="12"/>
        <v>1270332.8723399998</v>
      </c>
      <c r="H295" s="3">
        <f t="shared" si="13"/>
        <v>0.64999999990686774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4974.3200000000652</v>
      </c>
      <c r="D296" s="2">
        <f>'PR-RAS'!E300</f>
        <v>0</v>
      </c>
      <c r="E296" s="2">
        <v>0</v>
      </c>
      <c r="F296" s="2">
        <v>0</v>
      </c>
      <c r="G296" s="3">
        <f t="shared" si="12"/>
        <v>1467.4244000000192</v>
      </c>
      <c r="H296" s="3">
        <f t="shared" si="13"/>
        <v>0.32000000006519258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124474.97999999998</v>
      </c>
      <c r="E297" s="2">
        <v>0</v>
      </c>
      <c r="F297" s="2">
        <v>0</v>
      </c>
      <c r="G297" s="3">
        <f t="shared" si="12"/>
        <v>73689.188159999991</v>
      </c>
      <c r="H297" s="3">
        <f t="shared" si="13"/>
        <v>2.0000000018626451E-2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273.48</v>
      </c>
      <c r="D300" s="2">
        <f>'PR-RAS'!E304</f>
        <v>138256.47</v>
      </c>
      <c r="E300" s="2">
        <v>0</v>
      </c>
      <c r="F300" s="2">
        <v>0</v>
      </c>
      <c r="G300" s="3">
        <f t="shared" si="12"/>
        <v>82759.139579999988</v>
      </c>
      <c r="H300" s="3">
        <f t="shared" si="13"/>
        <v>0.95000000000118234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273.48</v>
      </c>
      <c r="D301" s="2">
        <f>'PR-RAS'!E305</f>
        <v>331.28</v>
      </c>
      <c r="E301" s="2">
        <v>0</v>
      </c>
      <c r="F301" s="2">
        <v>0</v>
      </c>
      <c r="G301" s="3">
        <f t="shared" si="12"/>
        <v>280.81199999999995</v>
      </c>
      <c r="H301" s="3">
        <f t="shared" si="13"/>
        <v>0.75999999999999091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4524.28</v>
      </c>
      <c r="D355" s="2">
        <f>'PR-RAS'!E360</f>
        <v>8573.6200000000008</v>
      </c>
      <c r="E355" s="2">
        <v>0</v>
      </c>
      <c r="F355" s="2">
        <v>0</v>
      </c>
      <c r="G355" s="3">
        <f t="shared" si="12"/>
        <v>7671.7180799999996</v>
      </c>
      <c r="H355" s="3">
        <f t="shared" si="13"/>
        <v>0.65999999999894499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4524.28</v>
      </c>
      <c r="D368" s="2">
        <f>'PR-RAS'!E373</f>
        <v>8573.6200000000008</v>
      </c>
      <c r="E368" s="2">
        <v>0</v>
      </c>
      <c r="F368" s="2">
        <v>0</v>
      </c>
      <c r="G368" s="3">
        <f t="shared" si="12"/>
        <v>7953.4478399999998</v>
      </c>
      <c r="H368" s="3">
        <f t="shared" si="13"/>
        <v>0.65999999999894499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3953</v>
      </c>
      <c r="D374" s="2">
        <f>'PR-RAS'!E379</f>
        <v>7991</v>
      </c>
      <c r="E374" s="2">
        <v>0</v>
      </c>
      <c r="F374" s="2">
        <v>0</v>
      </c>
      <c r="G374" s="3">
        <f t="shared" si="12"/>
        <v>7435.7550000000001</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4871</v>
      </c>
      <c r="E375" s="2">
        <v>0</v>
      </c>
      <c r="F375" s="2">
        <v>0</v>
      </c>
      <c r="G375" s="3">
        <f t="shared" si="12"/>
        <v>3643.5079999999998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3953</v>
      </c>
      <c r="D377" s="2">
        <f>'PR-RAS'!E382</f>
        <v>3120</v>
      </c>
      <c r="E377" s="2">
        <v>0</v>
      </c>
      <c r="F377" s="2">
        <v>0</v>
      </c>
      <c r="G377" s="3">
        <f t="shared" si="12"/>
        <v>3832.5680000000002</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571.28</v>
      </c>
      <c r="D388" s="2">
        <f>'PR-RAS'!E393</f>
        <v>582.62</v>
      </c>
      <c r="E388" s="2">
        <v>0</v>
      </c>
      <c r="F388" s="2">
        <v>0</v>
      </c>
      <c r="G388" s="3">
        <f t="shared" si="12"/>
        <v>672.03323999999998</v>
      </c>
      <c r="H388" s="3">
        <f t="shared" si="13"/>
        <v>0.65999999999996817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571.28</v>
      </c>
      <c r="D389" s="2">
        <f>'PR-RAS'!E394</f>
        <v>582.62</v>
      </c>
      <c r="E389" s="2">
        <v>0</v>
      </c>
      <c r="F389" s="2">
        <v>0</v>
      </c>
      <c r="G389" s="3">
        <f t="shared" si="12"/>
        <v>673.76976000000002</v>
      </c>
      <c r="H389" s="3">
        <f t="shared" si="13"/>
        <v>0.65999999999996817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4524.28</v>
      </c>
      <c r="D413" s="2">
        <f>'PR-RAS'!E418</f>
        <v>8573.6200000000008</v>
      </c>
      <c r="E413" s="2">
        <v>0</v>
      </c>
      <c r="F413" s="2">
        <v>0</v>
      </c>
      <c r="G413" s="3">
        <f t="shared" si="12"/>
        <v>8928.6662400000005</v>
      </c>
      <c r="H413" s="3">
        <f t="shared" si="13"/>
        <v>0.65999999999894499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38849.4</v>
      </c>
      <c r="D414" s="2">
        <f>'PR-RAS'!E419</f>
        <v>16244.39</v>
      </c>
      <c r="E414" s="2">
        <v>0</v>
      </c>
      <c r="F414" s="2">
        <v>0</v>
      </c>
      <c r="G414" s="3">
        <f t="shared" si="12"/>
        <v>29462.668339999997</v>
      </c>
      <c r="H414" s="3">
        <f t="shared" si="13"/>
        <v>0.79000000000087311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1327317.51</v>
      </c>
      <c r="D417" s="2">
        <f>'PR-RAS'!E422</f>
        <v>1374783.48</v>
      </c>
      <c r="E417" s="2">
        <v>0</v>
      </c>
      <c r="F417" s="2">
        <v>0</v>
      </c>
      <c r="G417" s="3">
        <f t="shared" si="12"/>
        <v>1695983.9395199998</v>
      </c>
      <c r="H417" s="3">
        <f t="shared" si="13"/>
        <v>0.96999999997206032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1326867.47</v>
      </c>
      <c r="D418" s="2">
        <f>'PR-RAS'!E423</f>
        <v>1507832.08</v>
      </c>
      <c r="E418" s="2">
        <v>0</v>
      </c>
      <c r="F418" s="2">
        <v>0</v>
      </c>
      <c r="G418" s="3">
        <f t="shared" si="12"/>
        <v>1810835.6897099998</v>
      </c>
      <c r="H418" s="3">
        <f t="shared" si="13"/>
        <v>0.55000000004656613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450.04000000003725</v>
      </c>
      <c r="D419" s="2">
        <f>'PR-RAS'!E424</f>
        <v>0</v>
      </c>
      <c r="E419" s="2">
        <v>0</v>
      </c>
      <c r="F419" s="2">
        <v>0</v>
      </c>
      <c r="G419" s="3">
        <f t="shared" si="12"/>
        <v>188.11672000001556</v>
      </c>
      <c r="H419" s="3">
        <f t="shared" si="13"/>
        <v>4.0000000037252903E-2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133048.60000000009</v>
      </c>
      <c r="E420" s="2">
        <v>0</v>
      </c>
      <c r="F420" s="2">
        <v>0</v>
      </c>
      <c r="G420" s="3">
        <f t="shared" si="12"/>
        <v>111494.72680000008</v>
      </c>
      <c r="H420" s="3">
        <f t="shared" si="13"/>
        <v>0.39999999990686774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38849.4</v>
      </c>
      <c r="D421" s="2">
        <f>'PR-RAS'!E426</f>
        <v>16244.39</v>
      </c>
      <c r="E421" s="2">
        <v>0</v>
      </c>
      <c r="F421" s="2">
        <v>0</v>
      </c>
      <c r="G421" s="3">
        <f t="shared" si="12"/>
        <v>29962.035599999996</v>
      </c>
      <c r="H421" s="3">
        <f t="shared" si="13"/>
        <v>0.79000000000087311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273.48</v>
      </c>
      <c r="D423" s="2">
        <f>'PR-RAS'!E428</f>
        <v>138256.47</v>
      </c>
      <c r="E423" s="2">
        <v>0</v>
      </c>
      <c r="F423" s="2">
        <v>0</v>
      </c>
      <c r="G423" s="3">
        <f t="shared" si="12"/>
        <v>116803.86923999999</v>
      </c>
      <c r="H423" s="3">
        <f t="shared" si="13"/>
        <v>0.95000000000118234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1327317.51</v>
      </c>
      <c r="D637" s="2">
        <f>'PR-RAS'!E643</f>
        <v>1374783.48</v>
      </c>
      <c r="E637" s="2">
        <v>0</v>
      </c>
      <c r="F637" s="2">
        <v>0</v>
      </c>
      <c r="G637" s="3">
        <f t="shared" si="14"/>
        <v>2592898.5229199999</v>
      </c>
      <c r="H637" s="3">
        <f t="shared" si="15"/>
        <v>0.96999999997206032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1326867.47</v>
      </c>
      <c r="D638" s="2">
        <f>'PR-RAS'!E644</f>
        <v>1507832.08</v>
      </c>
      <c r="E638" s="2">
        <v>0</v>
      </c>
      <c r="F638" s="2">
        <v>0</v>
      </c>
      <c r="G638" s="3">
        <f t="shared" si="14"/>
        <v>2766192.6483100001</v>
      </c>
      <c r="H638" s="3">
        <f t="shared" si="15"/>
        <v>0.55000000004656613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450.04000000003725</v>
      </c>
      <c r="D639" s="2">
        <f>'PR-RAS'!E645</f>
        <v>0</v>
      </c>
      <c r="E639" s="2">
        <v>0</v>
      </c>
      <c r="F639" s="2">
        <v>0</v>
      </c>
      <c r="G639" s="3">
        <f t="shared" si="14"/>
        <v>287.12552000002376</v>
      </c>
      <c r="H639" s="3">
        <f t="shared" si="15"/>
        <v>4.0000000037252903E-2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133048.60000000009</v>
      </c>
      <c r="E640" s="2">
        <v>0</v>
      </c>
      <c r="F640" s="2">
        <v>0</v>
      </c>
      <c r="G640" s="3">
        <f t="shared" si="14"/>
        <v>170036.11080000011</v>
      </c>
      <c r="H640" s="3">
        <f t="shared" si="15"/>
        <v>0.39999999990686774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38849.4</v>
      </c>
      <c r="D641" s="2">
        <f>'PR-RAS'!E647</f>
        <v>16244.39</v>
      </c>
      <c r="E641" s="2">
        <v>0</v>
      </c>
      <c r="F641" s="2">
        <v>0</v>
      </c>
      <c r="G641" s="3">
        <f t="shared" si="14"/>
        <v>45656.4352</v>
      </c>
      <c r="H641" s="3">
        <f t="shared" si="15"/>
        <v>0.79000000000087311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39299.440000000039</v>
      </c>
      <c r="D643" s="2">
        <f>'PR-RAS'!E649</f>
        <v>0</v>
      </c>
      <c r="E643" s="2">
        <v>0</v>
      </c>
      <c r="F643" s="2">
        <v>0</v>
      </c>
      <c r="G643" s="3">
        <f t="shared" si="14"/>
        <v>25230.240480000026</v>
      </c>
      <c r="H643" s="3">
        <f t="shared" si="15"/>
        <v>0.44000000003870809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116804.21000000009</v>
      </c>
      <c r="E644" s="2">
        <v>0</v>
      </c>
      <c r="F644" s="2">
        <v>0</v>
      </c>
      <c r="G644" s="3">
        <f t="shared" si="14"/>
        <v>150210.21406000011</v>
      </c>
      <c r="H644" s="3">
        <f t="shared" si="15"/>
        <v>0.21000000009371433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95919.18</v>
      </c>
      <c r="D645" s="2">
        <f>'PR-RAS'!E651</f>
        <v>0</v>
      </c>
      <c r="E645" s="2">
        <v>0</v>
      </c>
      <c r="F645" s="2">
        <v>0</v>
      </c>
      <c r="G645" s="3">
        <f t="shared" si="14"/>
        <v>61771.95192</v>
      </c>
      <c r="H645" s="3">
        <f t="shared" si="15"/>
        <v>0.17999999999301508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92763.13</v>
      </c>
      <c r="D647" s="2">
        <f>'PR-RAS'!E654</f>
        <v>33719.269999999997</v>
      </c>
      <c r="E647" s="2">
        <v>0</v>
      </c>
      <c r="F647" s="2">
        <v>0</v>
      </c>
      <c r="G647" s="3">
        <f t="shared" si="14"/>
        <v>103490.27881999999</v>
      </c>
      <c r="H647" s="3">
        <f t="shared" si="15"/>
        <v>0.40000000000145519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92763.13</v>
      </c>
      <c r="D648" s="2">
        <f>'PR-RAS'!E655</f>
        <v>33719.269999999997</v>
      </c>
      <c r="E648" s="2">
        <v>0</v>
      </c>
      <c r="F648" s="2">
        <v>0</v>
      </c>
      <c r="G648" s="3">
        <f t="shared" si="14"/>
        <v>103650.48048999999</v>
      </c>
      <c r="H648" s="3">
        <f t="shared" si="15"/>
        <v>0.40000000000145519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52</v>
      </c>
      <c r="E651" s="2">
        <v>0</v>
      </c>
      <c r="F651" s="2">
        <v>0</v>
      </c>
      <c r="G651" s="3">
        <f t="shared" si="14"/>
        <v>100.10000000000001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31</v>
      </c>
      <c r="D653" s="2">
        <f>'PR-RAS'!E660</f>
        <v>33</v>
      </c>
      <c r="E653" s="2">
        <v>0</v>
      </c>
      <c r="F653" s="2">
        <v>0</v>
      </c>
      <c r="G653" s="3">
        <f t="shared" si="14"/>
        <v>63.244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1125513.5900000001</v>
      </c>
      <c r="D676" s="2">
        <f>'PR-RAS'!E683</f>
        <v>1231928.68</v>
      </c>
      <c r="E676" s="2">
        <v>0</v>
      </c>
      <c r="F676" s="2">
        <v>0</v>
      </c>
      <c r="G676" s="3">
        <f t="shared" si="14"/>
        <v>2422825.3912500003</v>
      </c>
      <c r="H676" s="3">
        <f t="shared" si="15"/>
        <v>0.72999999998137355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575.59</v>
      </c>
      <c r="D678" s="2">
        <f>'PR-RAS'!E685</f>
        <v>1133.54</v>
      </c>
      <c r="E678" s="2">
        <v>0</v>
      </c>
      <c r="F678" s="2">
        <v>0</v>
      </c>
      <c r="G678" s="3">
        <f t="shared" si="14"/>
        <v>1924.4875900000002</v>
      </c>
      <c r="H678" s="3">
        <f t="shared" si="15"/>
        <v>0.87000000000000455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67034.399999999994</v>
      </c>
      <c r="D695" s="2">
        <f>'PR-RAS'!E702</f>
        <v>680.44</v>
      </c>
      <c r="E695" s="2">
        <v>0</v>
      </c>
      <c r="F695" s="2">
        <v>0</v>
      </c>
      <c r="G695" s="3">
        <f t="shared" si="14"/>
        <v>47466.324319999992</v>
      </c>
      <c r="H695" s="3">
        <f t="shared" si="15"/>
        <v>0.8399999999942338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8852.61</v>
      </c>
      <c r="D717" s="2">
        <f>'PR-RAS'!E724</f>
        <v>10840</v>
      </c>
      <c r="E717" s="2">
        <v>0</v>
      </c>
      <c r="F717" s="2">
        <v>0</v>
      </c>
      <c r="G717" s="3">
        <f t="shared" si="14"/>
        <v>21861.348760000001</v>
      </c>
      <c r="H717" s="3">
        <f t="shared" si="15"/>
        <v>0.38999999999941792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3209.28</v>
      </c>
      <c r="E725" s="2">
        <v>0</v>
      </c>
      <c r="F725" s="2">
        <v>0</v>
      </c>
      <c r="G725" s="3">
        <f t="shared" si="14"/>
        <v>6312.1578</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1765.76</v>
      </c>
      <c r="E726" s="2">
        <v>0</v>
      </c>
      <c r="F726" s="2">
        <v>0</v>
      </c>
      <c r="G726" s="3">
        <f t="shared" si="14"/>
        <v>3520.4839999999999</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12576.19</v>
      </c>
      <c r="D727" s="2">
        <f>'PR-RAS'!E734</f>
        <v>14070.7</v>
      </c>
      <c r="E727" s="2">
        <v>0</v>
      </c>
      <c r="F727" s="2">
        <v>0</v>
      </c>
      <c r="G727" s="3">
        <f t="shared" si="14"/>
        <v>29560.970340000003</v>
      </c>
      <c r="H727" s="3">
        <f t="shared" si="15"/>
        <v>0.48999999999978172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2265.04</v>
      </c>
      <c r="D729" s="2">
        <f>'PR-RAS'!E736</f>
        <v>2581.9</v>
      </c>
      <c r="E729" s="2">
        <v>0</v>
      </c>
      <c r="F729" s="2">
        <v>0</v>
      </c>
      <c r="G729" s="3">
        <f t="shared" si="14"/>
        <v>5408.1955200000002</v>
      </c>
      <c r="H729" s="3">
        <f t="shared" si="15"/>
        <v>0.13999999999987267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2224.4899999999998</v>
      </c>
      <c r="D731" s="2">
        <f>'PR-RAS'!E738</f>
        <v>3447.49</v>
      </c>
      <c r="E731" s="2">
        <v>0</v>
      </c>
      <c r="F731" s="2">
        <v>0</v>
      </c>
      <c r="G731" s="3">
        <f t="shared" si="14"/>
        <v>6657.213099999999</v>
      </c>
      <c r="H731" s="3">
        <f t="shared" si="15"/>
        <v>0.97999999999956344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315</v>
      </c>
      <c r="D736" s="2">
        <f>'PR-RAS'!E743</f>
        <v>315</v>
      </c>
      <c r="E736" s="2">
        <v>0</v>
      </c>
      <c r="F736" s="2">
        <v>0</v>
      </c>
      <c r="G736" s="3">
        <f t="shared" ref="G736:G737" si="28">(B736/1000)*(C736*1+D736*2)</f>
        <v>694.57499999999993</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3304</v>
      </c>
      <c r="D737" s="2">
        <f>'PR-RAS'!E744</f>
        <v>1720</v>
      </c>
      <c r="E737" s="2">
        <v>0</v>
      </c>
      <c r="F737" s="2">
        <v>0</v>
      </c>
      <c r="G737" s="3">
        <f t="shared" si="28"/>
        <v>4963.5839999999998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637165.57999999996</v>
      </c>
      <c r="D1011" s="7">
        <f>BILANCA!E6</f>
        <v>638717.74</v>
      </c>
      <c r="E1011" s="7">
        <v>0</v>
      </c>
      <c r="F1011" s="7">
        <v>0</v>
      </c>
      <c r="G1011" s="8">
        <f t="shared" ref="G1011:G1306" si="38">B1011/1000*C1011+B1011/500*D1011</f>
        <v>1914.60106</v>
      </c>
      <c r="H1011" s="8">
        <f t="shared" si="35"/>
        <v>0.68000000005122274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500018.01999999996</v>
      </c>
      <c r="D1012" s="2">
        <f>BILANCA!E7</f>
        <v>484774.06</v>
      </c>
      <c r="E1012" s="2">
        <v>0</v>
      </c>
      <c r="F1012" s="2">
        <v>0</v>
      </c>
      <c r="G1012" s="3">
        <f t="shared" si="38"/>
        <v>2939.1322799999998</v>
      </c>
      <c r="H1012" s="3">
        <f t="shared" si="35"/>
        <v>7.9999999958090484E-2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132.72</v>
      </c>
      <c r="D1015" s="2">
        <f>BILANCA!E10</f>
        <v>132.72</v>
      </c>
      <c r="E1015" s="2">
        <v>0</v>
      </c>
      <c r="F1015" s="2">
        <v>0</v>
      </c>
      <c r="G1015" s="3">
        <f t="shared" si="38"/>
        <v>1.9907999999999999</v>
      </c>
      <c r="H1015" s="3">
        <f t="shared" si="35"/>
        <v>0.56000000000000227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132.72</v>
      </c>
      <c r="D1016" s="2">
        <f>BILANCA!E11</f>
        <v>132.72</v>
      </c>
      <c r="E1016" s="2">
        <v>0</v>
      </c>
      <c r="F1016" s="2">
        <v>0</v>
      </c>
      <c r="G1016" s="3">
        <f t="shared" si="38"/>
        <v>2.38896</v>
      </c>
      <c r="H1016" s="3">
        <f t="shared" si="35"/>
        <v>0.56000000000000227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500018.01999999996</v>
      </c>
      <c r="D1017" s="2">
        <f>BILANCA!E12</f>
        <v>484774.06</v>
      </c>
      <c r="E1017" s="2">
        <v>0</v>
      </c>
      <c r="F1017" s="2">
        <v>0</v>
      </c>
      <c r="G1017" s="3">
        <f t="shared" si="38"/>
        <v>10286.96298</v>
      </c>
      <c r="H1017" s="3">
        <f t="shared" si="35"/>
        <v>7.9999999958090484E-2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429804.57999999996</v>
      </c>
      <c r="D1018" s="2">
        <f>BILANCA!E13</f>
        <v>422704.18</v>
      </c>
      <c r="E1018" s="2">
        <v>0</v>
      </c>
      <c r="F1018" s="2">
        <v>0</v>
      </c>
      <c r="G1018" s="3">
        <f t="shared" si="38"/>
        <v>10201.703519999999</v>
      </c>
      <c r="H1018" s="3">
        <f t="shared" si="35"/>
        <v>0.6000000000349246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613438.36</v>
      </c>
      <c r="D1020" s="2">
        <f>BILANCA!E15</f>
        <v>613438.36</v>
      </c>
      <c r="E1020" s="2">
        <v>0</v>
      </c>
      <c r="F1020" s="2">
        <v>0</v>
      </c>
      <c r="G1020" s="3">
        <f t="shared" si="38"/>
        <v>18403.150799999999</v>
      </c>
      <c r="H1020" s="3">
        <f t="shared" si="35"/>
        <v>0.71999999997206032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183633.78</v>
      </c>
      <c r="D1023" s="2">
        <f>BILANCA!E18</f>
        <v>190734.18</v>
      </c>
      <c r="E1023" s="2">
        <v>0</v>
      </c>
      <c r="F1023" s="2">
        <v>0</v>
      </c>
      <c r="G1023" s="3">
        <f t="shared" si="38"/>
        <v>7346.3278199999995</v>
      </c>
      <c r="H1023" s="3">
        <f t="shared" si="35"/>
        <v>0.39999999999417923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44504.350000000006</v>
      </c>
      <c r="D1024" s="2">
        <f>BILANCA!E19</f>
        <v>35816.789999999979</v>
      </c>
      <c r="E1024" s="2">
        <v>0</v>
      </c>
      <c r="F1024" s="2">
        <v>0</v>
      </c>
      <c r="G1024" s="3">
        <f t="shared" si="38"/>
        <v>1625.9310199999995</v>
      </c>
      <c r="H1024" s="3">
        <f t="shared" si="35"/>
        <v>0.56000000002677552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186356.64</v>
      </c>
      <c r="D1025" s="2">
        <f>BILANCA!E20</f>
        <v>191227.38</v>
      </c>
      <c r="E1025" s="2">
        <v>0</v>
      </c>
      <c r="F1025" s="2">
        <v>0</v>
      </c>
      <c r="G1025" s="3">
        <f t="shared" si="38"/>
        <v>8532.1710000000003</v>
      </c>
      <c r="H1025" s="3">
        <f t="shared" si="35"/>
        <v>0.73999999999068677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8709.75</v>
      </c>
      <c r="D1026" s="2">
        <f>BILANCA!E21</f>
        <v>8709.75</v>
      </c>
      <c r="E1026" s="2">
        <v>0</v>
      </c>
      <c r="F1026" s="2">
        <v>0</v>
      </c>
      <c r="G1026" s="3">
        <f t="shared" si="38"/>
        <v>418.06799999999998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18186.11</v>
      </c>
      <c r="D1027" s="2">
        <f>BILANCA!E22</f>
        <v>21306.11</v>
      </c>
      <c r="E1027" s="2">
        <v>0</v>
      </c>
      <c r="F1027" s="2">
        <v>0</v>
      </c>
      <c r="G1027" s="3">
        <f t="shared" si="38"/>
        <v>1033.5716100000002</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22205.88</v>
      </c>
      <c r="D1029" s="2">
        <f>BILANCA!E24</f>
        <v>22205.88</v>
      </c>
      <c r="E1029" s="2">
        <v>0</v>
      </c>
      <c r="F1029" s="2">
        <v>0</v>
      </c>
      <c r="G1029" s="3">
        <f t="shared" si="38"/>
        <v>1265.73516</v>
      </c>
      <c r="H1029" s="3">
        <f t="shared" si="35"/>
        <v>0.23999999999796273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671.81</v>
      </c>
      <c r="D1030" s="2">
        <f>BILANCA!E25</f>
        <v>671.81</v>
      </c>
      <c r="E1030" s="2">
        <v>0</v>
      </c>
      <c r="F1030" s="2">
        <v>0</v>
      </c>
      <c r="G1030" s="3">
        <f t="shared" si="38"/>
        <v>40.308599999999998</v>
      </c>
      <c r="H1030" s="3">
        <f t="shared" si="35"/>
        <v>0.38000000000010914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25477.5</v>
      </c>
      <c r="D1031" s="2">
        <f>BILANCA!E26</f>
        <v>25477.5</v>
      </c>
      <c r="E1031" s="2">
        <v>0</v>
      </c>
      <c r="F1031" s="2">
        <v>0</v>
      </c>
      <c r="G1031" s="3">
        <f t="shared" si="38"/>
        <v>1605.0825</v>
      </c>
      <c r="H1031" s="3">
        <f t="shared" si="35"/>
        <v>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217103.34</v>
      </c>
      <c r="D1033" s="2">
        <f>BILANCA!E28</f>
        <v>233781.64</v>
      </c>
      <c r="E1033" s="2">
        <v>0</v>
      </c>
      <c r="F1033" s="2">
        <v>0</v>
      </c>
      <c r="G1033" s="3">
        <f t="shared" si="38"/>
        <v>15747.332259999999</v>
      </c>
      <c r="H1033" s="3">
        <f t="shared" si="35"/>
        <v>0.6999999999825377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25709.09</v>
      </c>
      <c r="D1040" s="2">
        <f>BILANCA!E35</f>
        <v>26253.09</v>
      </c>
      <c r="E1040" s="2">
        <v>0</v>
      </c>
      <c r="F1040" s="2">
        <v>0</v>
      </c>
      <c r="G1040" s="3">
        <f t="shared" si="38"/>
        <v>2346.4580999999998</v>
      </c>
      <c r="H1040" s="3">
        <f t="shared" si="35"/>
        <v>0.18000000000029104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29027.63</v>
      </c>
      <c r="D1041" s="2">
        <f>BILANCA!E36</f>
        <v>29610.25</v>
      </c>
      <c r="E1041" s="2">
        <v>0</v>
      </c>
      <c r="F1041" s="2">
        <v>0</v>
      </c>
      <c r="G1041" s="3">
        <f t="shared" si="38"/>
        <v>2735.6920300000002</v>
      </c>
      <c r="H1041" s="3">
        <f t="shared" si="35"/>
        <v>0.61999999999898137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3318.54</v>
      </c>
      <c r="D1045" s="2">
        <f>BILANCA!E40</f>
        <v>3357.16</v>
      </c>
      <c r="E1045" s="2">
        <v>0</v>
      </c>
      <c r="F1045" s="2">
        <v>0</v>
      </c>
      <c r="G1045" s="3">
        <f t="shared" si="38"/>
        <v>351.15010000000001</v>
      </c>
      <c r="H1045" s="3">
        <f t="shared" si="35"/>
        <v>0.61999999999989086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1541.71</v>
      </c>
      <c r="D1052" s="2">
        <f>BILANCA!E47</f>
        <v>1541.71</v>
      </c>
      <c r="E1052" s="2">
        <v>0</v>
      </c>
      <c r="F1052" s="2">
        <v>0</v>
      </c>
      <c r="G1052" s="3">
        <f t="shared" si="38"/>
        <v>194.25546000000003</v>
      </c>
      <c r="H1052" s="3">
        <f t="shared" si="35"/>
        <v>0.57999999999992724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1541.71</v>
      </c>
      <c r="D1055" s="2">
        <f>BILANCA!E50</f>
        <v>1541.71</v>
      </c>
      <c r="E1055" s="2">
        <v>0</v>
      </c>
      <c r="F1055" s="2">
        <v>0</v>
      </c>
      <c r="G1055" s="3">
        <f t="shared" si="38"/>
        <v>208.13084999999998</v>
      </c>
      <c r="H1055" s="3">
        <f t="shared" si="35"/>
        <v>0.57999999999992724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67937.64</v>
      </c>
      <c r="D1059" s="2">
        <f>BILANCA!E54</f>
        <v>71508.25</v>
      </c>
      <c r="E1059" s="2">
        <v>0</v>
      </c>
      <c r="F1059" s="2">
        <v>0</v>
      </c>
      <c r="G1059" s="3">
        <f t="shared" si="38"/>
        <v>10336.752860000001</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67937.64</v>
      </c>
      <c r="D1060" s="2">
        <f>BILANCA!E55</f>
        <v>71508.25</v>
      </c>
      <c r="E1060" s="2">
        <v>0</v>
      </c>
      <c r="F1060" s="2">
        <v>0</v>
      </c>
      <c r="G1060" s="3">
        <f t="shared" si="38"/>
        <v>10547.707</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137147.56</v>
      </c>
      <c r="D1074" s="2">
        <f>BILANCA!E69</f>
        <v>153943.68000000002</v>
      </c>
      <c r="E1074" s="2">
        <v>0</v>
      </c>
      <c r="F1074" s="2">
        <v>0</v>
      </c>
      <c r="G1074" s="3">
        <f t="shared" si="38"/>
        <v>28482.234880000004</v>
      </c>
      <c r="H1074" s="3">
        <f t="shared" si="35"/>
        <v>0.7599999999802094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1655.36</v>
      </c>
      <c r="D1087" s="2">
        <f>BILANCA!E82</f>
        <v>100.51</v>
      </c>
      <c r="E1087" s="2">
        <v>0</v>
      </c>
      <c r="F1087" s="2">
        <v>0</v>
      </c>
      <c r="G1087" s="3">
        <f t="shared" si="38"/>
        <v>142.94126</v>
      </c>
      <c r="H1087" s="3">
        <f t="shared" si="35"/>
        <v>0.84999999999989484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1655.36</v>
      </c>
      <c r="D1092" s="2">
        <f>BILANCA!E87</f>
        <v>100.51</v>
      </c>
      <c r="E1092" s="2">
        <v>0</v>
      </c>
      <c r="F1092" s="2">
        <v>0</v>
      </c>
      <c r="G1092" s="3">
        <f t="shared" si="38"/>
        <v>152.22316000000001</v>
      </c>
      <c r="H1092" s="3">
        <f t="shared" si="35"/>
        <v>0.84999999999989484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39573.020000000004</v>
      </c>
      <c r="D1152" s="2">
        <f>BILANCA!E147</f>
        <v>153843.17000000001</v>
      </c>
      <c r="E1152" s="2">
        <v>0</v>
      </c>
      <c r="F1152" s="2">
        <v>0</v>
      </c>
      <c r="G1152" s="3">
        <f t="shared" si="38"/>
        <v>49310.829120000002</v>
      </c>
      <c r="H1152" s="3">
        <f t="shared" si="41"/>
        <v>0.19000000001688022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137925.19</v>
      </c>
      <c r="E1155" s="2">
        <v>0</v>
      </c>
      <c r="F1155" s="2">
        <v>0</v>
      </c>
      <c r="G1155" s="3">
        <f t="shared" si="38"/>
        <v>39998.305099999998</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106620.17</v>
      </c>
      <c r="E1161" s="2">
        <v>0</v>
      </c>
      <c r="F1161" s="2">
        <v>0</v>
      </c>
      <c r="G1161" s="3">
        <f t="shared" si="38"/>
        <v>32199.29134</v>
      </c>
      <c r="H1161" s="3">
        <f t="shared" si="41"/>
        <v>0.16999999999825377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31305.02</v>
      </c>
      <c r="E1163" s="2">
        <v>0</v>
      </c>
      <c r="F1163" s="2">
        <v>0</v>
      </c>
      <c r="G1163" s="3">
        <f t="shared" si="38"/>
        <v>9579.3361199999999</v>
      </c>
      <c r="H1163" s="3">
        <f t="shared" si="41"/>
        <v>2.0000000000436557E-2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273.48</v>
      </c>
      <c r="D1166" s="2">
        <f>BILANCA!E161</f>
        <v>331.28</v>
      </c>
      <c r="E1166" s="2">
        <v>0</v>
      </c>
      <c r="F1166" s="2">
        <v>0</v>
      </c>
      <c r="G1166" s="3">
        <f t="shared" si="38"/>
        <v>146.02224000000001</v>
      </c>
      <c r="H1166" s="3">
        <f t="shared" si="41"/>
        <v>0.75999999999999091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39299.54</v>
      </c>
      <c r="D1167" s="2">
        <f>BILANCA!E162</f>
        <v>15586.7</v>
      </c>
      <c r="E1167" s="2">
        <v>0</v>
      </c>
      <c r="F1167" s="2">
        <v>0</v>
      </c>
      <c r="G1167" s="3">
        <f t="shared" si="38"/>
        <v>11064.25158</v>
      </c>
      <c r="H1167" s="3">
        <f t="shared" si="41"/>
        <v>0.75999999999839929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95919.18</v>
      </c>
      <c r="D1176" s="2">
        <f>BILANCA!E171</f>
        <v>0</v>
      </c>
      <c r="E1176" s="2">
        <v>0</v>
      </c>
      <c r="F1176" s="2">
        <v>0</v>
      </c>
      <c r="G1176" s="3">
        <f t="shared" si="38"/>
        <v>15922.58388</v>
      </c>
      <c r="H1176" s="3">
        <f t="shared" si="41"/>
        <v>0.17999999999301508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95919.18</v>
      </c>
      <c r="D1179" s="2">
        <f>BILANCA!E174</f>
        <v>0</v>
      </c>
      <c r="E1179" s="2">
        <v>0</v>
      </c>
      <c r="F1179" s="2">
        <v>0</v>
      </c>
      <c r="G1179" s="3">
        <f t="shared" si="38"/>
        <v>16210.341420000001</v>
      </c>
      <c r="H1179" s="3">
        <f t="shared" si="41"/>
        <v>0.17999999999301508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637165.57999999996</v>
      </c>
      <c r="D1180" s="2">
        <f>BILANCA!E176</f>
        <v>638717.74</v>
      </c>
      <c r="E1180" s="2">
        <v>0</v>
      </c>
      <c r="F1180" s="2">
        <v>0</v>
      </c>
      <c r="G1180" s="3">
        <f t="shared" si="38"/>
        <v>325482.1802</v>
      </c>
      <c r="H1180" s="3">
        <f t="shared" si="41"/>
        <v>0.68000000005122274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97574.64</v>
      </c>
      <c r="D1181" s="2">
        <f>BILANCA!E177</f>
        <v>132491.41999999998</v>
      </c>
      <c r="E1181" s="2">
        <v>0</v>
      </c>
      <c r="F1181" s="2">
        <v>0</v>
      </c>
      <c r="G1181" s="3">
        <f t="shared" si="38"/>
        <v>61997.329080000003</v>
      </c>
      <c r="H1181" s="3">
        <f t="shared" si="41"/>
        <v>0.77999999998428393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96124.75</v>
      </c>
      <c r="D1182" s="2">
        <f>BILANCA!E178</f>
        <v>109379.14</v>
      </c>
      <c r="E1182" s="2">
        <v>0</v>
      </c>
      <c r="F1182" s="2">
        <v>0</v>
      </c>
      <c r="G1182" s="3">
        <f t="shared" si="38"/>
        <v>54159.88115999999</v>
      </c>
      <c r="H1182" s="3">
        <f t="shared" si="41"/>
        <v>0.38999999999941792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93341.55</v>
      </c>
      <c r="D1183" s="2">
        <f>BILANCA!E179</f>
        <v>106469.45</v>
      </c>
      <c r="E1183" s="2">
        <v>0</v>
      </c>
      <c r="F1183" s="2">
        <v>0</v>
      </c>
      <c r="G1183" s="3">
        <f t="shared" si="38"/>
        <v>52986.517849999989</v>
      </c>
      <c r="H1183" s="3">
        <f t="shared" si="41"/>
        <v>0.89999999999417923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2783.2</v>
      </c>
      <c r="D1184" s="2">
        <f>BILANCA!E180</f>
        <v>2909.69</v>
      </c>
      <c r="E1184" s="2">
        <v>0</v>
      </c>
      <c r="F1184" s="2">
        <v>0</v>
      </c>
      <c r="G1184" s="3">
        <f t="shared" si="38"/>
        <v>1496.8489199999999</v>
      </c>
      <c r="H1184" s="3">
        <f t="shared" si="41"/>
        <v>0.50999999999976353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1449.89</v>
      </c>
      <c r="D1251" s="2">
        <f>BILANCA!E247</f>
        <v>23112.28</v>
      </c>
      <c r="E1251" s="2">
        <v>0</v>
      </c>
      <c r="F1251" s="2">
        <v>0</v>
      </c>
      <c r="G1251" s="3">
        <f>B1251/1000*C1251+B1251/500*D1251</f>
        <v>11489.542449999999</v>
      </c>
      <c r="H1251" s="3">
        <f>ABS(C1251-ROUND(C1251,0))+ABS(D1251-ROUND(D1251,0))</f>
        <v>0.3899999999987358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539590.93999999994</v>
      </c>
      <c r="D1255" s="2">
        <f>BILANCA!E251</f>
        <v>506226.31999999995</v>
      </c>
      <c r="E1255" s="2">
        <v>0</v>
      </c>
      <c r="F1255" s="2">
        <v>0</v>
      </c>
      <c r="G1255" s="3">
        <f t="shared" si="38"/>
        <v>380250.67709999997</v>
      </c>
      <c r="H1255" s="3">
        <f t="shared" si="41"/>
        <v>0.38000000000465661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500018.02</v>
      </c>
      <c r="D1256" s="2">
        <f>BILANCA!E252</f>
        <v>484774.06</v>
      </c>
      <c r="E1256" s="2">
        <v>0</v>
      </c>
      <c r="F1256" s="2">
        <v>0</v>
      </c>
      <c r="G1256" s="3">
        <f t="shared" si="38"/>
        <v>361513.27043999999</v>
      </c>
      <c r="H1256" s="3">
        <f t="shared" si="41"/>
        <v>8.0000000016298145E-2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500018.02</v>
      </c>
      <c r="D1257" s="2">
        <f>BILANCA!E253</f>
        <v>484774.06</v>
      </c>
      <c r="E1257" s="2">
        <v>0</v>
      </c>
      <c r="F1257" s="2">
        <v>0</v>
      </c>
      <c r="G1257" s="3">
        <f t="shared" si="38"/>
        <v>362982.83658</v>
      </c>
      <c r="H1257" s="3">
        <f t="shared" si="41"/>
        <v>8.0000000016298145E-2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39299.440000000002</v>
      </c>
      <c r="D1259" s="2">
        <f>BILANCA!E255</f>
        <v>-116804.21</v>
      </c>
      <c r="E1259" s="2">
        <v>0</v>
      </c>
      <c r="F1259" s="2">
        <v>0</v>
      </c>
      <c r="G1259" s="3">
        <f t="shared" si="38"/>
        <v>-48382.936020000008</v>
      </c>
      <c r="H1259" s="3">
        <f t="shared" si="41"/>
        <v>0.65000000000873115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39299.440000000002</v>
      </c>
      <c r="D1260" s="2">
        <f>BILANCA!E256</f>
        <v>0</v>
      </c>
      <c r="E1260" s="2">
        <v>0</v>
      </c>
      <c r="F1260" s="2">
        <v>0</v>
      </c>
      <c r="G1260" s="3">
        <f t="shared" si="38"/>
        <v>9824.86</v>
      </c>
      <c r="H1260" s="3">
        <f t="shared" si="41"/>
        <v>0.44000000000232831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39299.440000000002</v>
      </c>
      <c r="D1261" s="2">
        <f>BILANCA!E257</f>
        <v>0</v>
      </c>
      <c r="E1261" s="2">
        <v>0</v>
      </c>
      <c r="F1261" s="2">
        <v>0</v>
      </c>
      <c r="G1261" s="3">
        <f t="shared" si="38"/>
        <v>9864.1594400000013</v>
      </c>
      <c r="H1261" s="3">
        <f t="shared" si="41"/>
        <v>0.44000000000232831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116804.21</v>
      </c>
      <c r="E1264" s="2">
        <v>0</v>
      </c>
      <c r="F1264" s="2">
        <v>0</v>
      </c>
      <c r="G1264" s="3">
        <f t="shared" si="38"/>
        <v>59336.538680000005</v>
      </c>
      <c r="H1264" s="3">
        <f t="shared" si="41"/>
        <v>0.21000000000640284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116804.21</v>
      </c>
      <c r="E1265" s="2">
        <v>0</v>
      </c>
      <c r="F1265" s="2">
        <v>0</v>
      </c>
      <c r="G1265" s="3">
        <f t="shared" si="38"/>
        <v>59570.147100000002</v>
      </c>
      <c r="H1265" s="3">
        <f t="shared" si="41"/>
        <v>0.21000000000640284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273.48</v>
      </c>
      <c r="D1278" s="2">
        <f>BILANCA!E274</f>
        <v>138256.47</v>
      </c>
      <c r="E1278" s="2">
        <v>0</v>
      </c>
      <c r="F1278" s="2">
        <v>0</v>
      </c>
      <c r="G1278" s="3">
        <f t="shared" si="38"/>
        <v>74178.76056000001</v>
      </c>
      <c r="H1278" s="3">
        <f t="shared" si="41"/>
        <v>0.95000000000118234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137925.19</v>
      </c>
      <c r="E1281" s="2">
        <v>0</v>
      </c>
      <c r="F1281" s="2">
        <v>0</v>
      </c>
      <c r="G1281" s="3">
        <f t="shared" si="48"/>
        <v>74755.452980000002</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106620.17</v>
      </c>
      <c r="E1287" s="2">
        <v>0</v>
      </c>
      <c r="F1287" s="2">
        <v>0</v>
      </c>
      <c r="G1287" s="3">
        <f t="shared" si="48"/>
        <v>59067.574180000003</v>
      </c>
      <c r="H1287" s="3">
        <f t="shared" si="49"/>
        <v>0.16999999999825377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31305.02</v>
      </c>
      <c r="E1289" s="2">
        <v>0</v>
      </c>
      <c r="F1289" s="2">
        <v>0</v>
      </c>
      <c r="G1289" s="3">
        <f t="shared" si="48"/>
        <v>17468.201160000001</v>
      </c>
      <c r="H1289" s="3">
        <f t="shared" si="49"/>
        <v>2.0000000000436557E-2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273.48</v>
      </c>
      <c r="D1292" s="2">
        <f>BILANCA!E288</f>
        <v>331.28</v>
      </c>
      <c r="E1292" s="2">
        <v>0</v>
      </c>
      <c r="F1292" s="2">
        <v>0</v>
      </c>
      <c r="G1292" s="3">
        <f t="shared" si="48"/>
        <v>263.96327999999994</v>
      </c>
      <c r="H1292" s="3">
        <f t="shared" si="49"/>
        <v>0.75999999999999091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40013.65</v>
      </c>
      <c r="E1301" s="2">
        <v>0</v>
      </c>
      <c r="F1301" s="2">
        <v>0</v>
      </c>
      <c r="G1301" s="3">
        <f t="shared" si="38"/>
        <v>23287.944299999999</v>
      </c>
      <c r="H1301" s="3">
        <f t="shared" si="41"/>
        <v>0.34999999999854481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40013.65</v>
      </c>
      <c r="E1302" s="2">
        <v>0</v>
      </c>
      <c r="F1302" s="2">
        <v>0</v>
      </c>
      <c r="G1302" s="3">
        <f t="shared" si="38"/>
        <v>23367.971600000001</v>
      </c>
      <c r="H1302" s="3">
        <f t="shared" si="41"/>
        <v>0.34999999999854481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39573.019999999997</v>
      </c>
      <c r="D1306" s="2">
        <f>BILANCA!E303</f>
        <v>153843.17000000001</v>
      </c>
      <c r="E1306" s="2">
        <v>0</v>
      </c>
      <c r="F1306" s="2">
        <v>0</v>
      </c>
      <c r="G1306" s="3">
        <f t="shared" si="38"/>
        <v>102788.77056</v>
      </c>
      <c r="H1306" s="3">
        <f t="shared" si="41"/>
        <v>0.19000000000960426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1655.32</v>
      </c>
      <c r="D1311" s="2">
        <f>BILANCA!E308</f>
        <v>43.28</v>
      </c>
      <c r="E1311" s="2">
        <v>0</v>
      </c>
      <c r="F1311" s="2">
        <v>0</v>
      </c>
      <c r="G1311" s="3">
        <f t="shared" si="52"/>
        <v>524.30588</v>
      </c>
      <c r="H1311" s="3">
        <f t="shared" si="41"/>
        <v>0.59999999999993747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0.04</v>
      </c>
      <c r="D1312" s="2">
        <f>BILANCA!E309</f>
        <v>57.23</v>
      </c>
      <c r="E1312" s="2">
        <v>0</v>
      </c>
      <c r="F1312" s="2">
        <v>0</v>
      </c>
      <c r="G1312" s="3">
        <f t="shared" si="52"/>
        <v>34.578999999999994</v>
      </c>
      <c r="H1312" s="3">
        <f t="shared" si="41"/>
        <v>0.26999999999999685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39299.54</v>
      </c>
      <c r="D1338" s="2">
        <f>BILANCA!E335</f>
        <v>15586.7</v>
      </c>
      <c r="E1338" s="2">
        <v>0</v>
      </c>
      <c r="F1338" s="2">
        <v>0</v>
      </c>
      <c r="G1338" s="3">
        <f t="shared" si="52"/>
        <v>23115.124320000003</v>
      </c>
      <c r="H1338" s="3">
        <f t="shared" si="41"/>
        <v>0.75999999999839929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96124.75</v>
      </c>
      <c r="D1340" s="2">
        <f>BILANCA!E337</f>
        <v>109379.14</v>
      </c>
      <c r="E1340" s="2">
        <v>0</v>
      </c>
      <c r="F1340" s="2">
        <v>0</v>
      </c>
      <c r="G1340" s="3">
        <f t="shared" si="52"/>
        <v>103911.39990000002</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23055.05</v>
      </c>
      <c r="E1374" s="2">
        <v>0</v>
      </c>
      <c r="F1374" s="2">
        <v>0</v>
      </c>
      <c r="G1374" s="3">
        <f t="shared" si="59"/>
        <v>16784.076399999998</v>
      </c>
      <c r="H1374" s="3">
        <f t="shared" si="60"/>
        <v>4.9999999999272404E-2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57.23</v>
      </c>
      <c r="E1382" s="2">
        <v>0</v>
      </c>
      <c r="F1382" s="2">
        <v>0</v>
      </c>
      <c r="G1382" s="3">
        <f t="shared" si="59"/>
        <v>42.579119999999996</v>
      </c>
      <c r="H1382" s="3">
        <f t="shared" si="60"/>
        <v>0.22999999999999687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1449.89</v>
      </c>
      <c r="D1383" s="2">
        <f>BILANCA!E380</f>
        <v>0</v>
      </c>
      <c r="E1383" s="2">
        <v>0</v>
      </c>
      <c r="F1383" s="2">
        <v>0</v>
      </c>
      <c r="G1383" s="3">
        <f t="shared" si="59"/>
        <v>540.80897000000004</v>
      </c>
      <c r="H1383" s="3">
        <f t="shared" si="60"/>
        <v>0.10999999999989996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40013.65</v>
      </c>
      <c r="E1400" s="14">
        <v>0</v>
      </c>
      <c r="F1400" s="14">
        <v>0</v>
      </c>
      <c r="G1400" s="15">
        <f t="shared" si="52"/>
        <v>31210.647000000001</v>
      </c>
      <c r="H1400" s="15">
        <f t="shared" si="41"/>
        <v>0.34999999999854481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1326867.47</v>
      </c>
      <c r="D1510" s="2">
        <f>'RAS-funkcijski'!E114</f>
        <v>1507832.08</v>
      </c>
      <c r="E1510" s="2">
        <v>0</v>
      </c>
      <c r="F1510" s="2">
        <v>0</v>
      </c>
      <c r="G1510" s="3">
        <f t="shared" si="52"/>
        <v>477678.47930000001</v>
      </c>
      <c r="H1510" s="3">
        <f t="shared" si="63"/>
        <v>0.55000000004656613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1326867.47</v>
      </c>
      <c r="D1514" s="2">
        <f>'RAS-funkcijski'!E118</f>
        <v>1507832.08</v>
      </c>
      <c r="E1514" s="2">
        <v>0</v>
      </c>
      <c r="F1514" s="2">
        <v>0</v>
      </c>
      <c r="G1514" s="3">
        <f t="shared" si="52"/>
        <v>495048.60582</v>
      </c>
      <c r="H1514" s="3">
        <f t="shared" si="63"/>
        <v>0.55000000004656613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1326867.47</v>
      </c>
      <c r="D1516" s="2">
        <f>'RAS-funkcijski'!E120</f>
        <v>1507832.08</v>
      </c>
      <c r="E1516" s="2">
        <v>0</v>
      </c>
      <c r="F1516" s="2">
        <v>0</v>
      </c>
      <c r="G1516" s="3">
        <f t="shared" si="52"/>
        <v>503733.66908000002</v>
      </c>
      <c r="H1516" s="3">
        <f t="shared" si="63"/>
        <v>0.55000000004656613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1326867.47</v>
      </c>
      <c r="D1537" s="14">
        <f>'RAS-funkcijski'!E141</f>
        <v>1507832.08</v>
      </c>
      <c r="E1537" s="14">
        <v>0</v>
      </c>
      <c r="F1537" s="14">
        <v>0</v>
      </c>
      <c r="G1537" s="15">
        <f t="shared" si="52"/>
        <v>594926.83331000013</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23817.32</v>
      </c>
      <c r="E1538" s="7">
        <v>0</v>
      </c>
      <c r="F1538" s="7">
        <v>0</v>
      </c>
      <c r="G1538" s="8">
        <f t="shared" si="52"/>
        <v>47.634639999999997</v>
      </c>
      <c r="H1538" s="8">
        <f t="shared" si="63"/>
        <v>0.31999999999970896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23817.32</v>
      </c>
      <c r="E1539" s="2">
        <v>0</v>
      </c>
      <c r="F1539" s="2">
        <v>0</v>
      </c>
      <c r="G1539" s="3">
        <f t="shared" si="52"/>
        <v>95.269279999999995</v>
      </c>
      <c r="H1539" s="3">
        <f t="shared" si="63"/>
        <v>0.31999999999970896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23817.32</v>
      </c>
      <c r="E1540" s="2">
        <v>0</v>
      </c>
      <c r="F1540" s="2">
        <v>0</v>
      </c>
      <c r="G1540" s="3">
        <f t="shared" si="52"/>
        <v>142.90392</v>
      </c>
      <c r="H1540" s="3">
        <f t="shared" si="63"/>
        <v>0.31999999999970896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23817.32</v>
      </c>
      <c r="E1542" s="2">
        <v>0</v>
      </c>
      <c r="F1542" s="2">
        <v>0</v>
      </c>
      <c r="G1542" s="3">
        <f t="shared" si="52"/>
        <v>238.17320000000001</v>
      </c>
      <c r="H1542" s="3">
        <f t="shared" si="63"/>
        <v>0.31999999999970896</v>
      </c>
      <c r="I1542" s="11">
        <f t="shared" si="64"/>
        <v>76.215423999930678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97574.64</v>
      </c>
      <c r="D1582" s="7"/>
      <c r="E1582" s="7">
        <v>0</v>
      </c>
      <c r="F1582" s="7">
        <v>0</v>
      </c>
      <c r="G1582" s="8">
        <f t="shared" ref="G1582:G1686" si="70">B1582/1000*C1582</f>
        <v>97.574640000000002</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1479034.86</v>
      </c>
      <c r="D1583" s="2">
        <v>0</v>
      </c>
      <c r="E1583" s="2">
        <v>0</v>
      </c>
      <c r="F1583" s="2">
        <v>0</v>
      </c>
      <c r="G1583" s="3">
        <f t="shared" si="70"/>
        <v>2958.0697200000004</v>
      </c>
      <c r="H1583" s="3">
        <f t="shared" si="71"/>
        <v>0.13999999989755452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1403214.63</v>
      </c>
      <c r="D1585" s="2">
        <v>0</v>
      </c>
      <c r="E1585" s="2">
        <v>0</v>
      </c>
      <c r="F1585" s="2">
        <v>0</v>
      </c>
      <c r="G1585" s="3">
        <f t="shared" si="70"/>
        <v>5612.8585199999998</v>
      </c>
      <c r="H1585" s="3">
        <f t="shared" si="71"/>
        <v>0.37000000011175871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1239296.98</v>
      </c>
      <c r="D1586" s="2">
        <v>0</v>
      </c>
      <c r="E1586" s="2">
        <v>0</v>
      </c>
      <c r="F1586" s="2">
        <v>0</v>
      </c>
      <c r="G1586" s="3">
        <f t="shared" si="70"/>
        <v>6196.4849000000004</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163049.15</v>
      </c>
      <c r="D1587" s="2">
        <v>0</v>
      </c>
      <c r="E1587" s="2">
        <v>0</v>
      </c>
      <c r="F1587" s="2">
        <v>0</v>
      </c>
      <c r="G1587" s="3">
        <f t="shared" si="70"/>
        <v>978.29489999999998</v>
      </c>
      <c r="H1587" s="3">
        <f t="shared" si="71"/>
        <v>0.14999999999417923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868.5</v>
      </c>
      <c r="D1592" s="2">
        <v>0</v>
      </c>
      <c r="E1592" s="2">
        <v>0</v>
      </c>
      <c r="F1592" s="2">
        <v>0</v>
      </c>
      <c r="G1592" s="3">
        <f t="shared" si="70"/>
        <v>9.5534999999999997</v>
      </c>
      <c r="H1592" s="3">
        <f t="shared" si="71"/>
        <v>0.5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8573.6200000000008</v>
      </c>
      <c r="D1594" s="2">
        <v>0</v>
      </c>
      <c r="E1594" s="2">
        <v>0</v>
      </c>
      <c r="F1594" s="2">
        <v>0</v>
      </c>
      <c r="G1594" s="3">
        <f t="shared" si="70"/>
        <v>111.45706</v>
      </c>
      <c r="H1594" s="3">
        <f t="shared" si="71"/>
        <v>0.37999999999919964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67246.61</v>
      </c>
      <c r="D1601" s="2">
        <v>0</v>
      </c>
      <c r="E1601" s="2">
        <v>0</v>
      </c>
      <c r="F1601" s="2">
        <v>0</v>
      </c>
      <c r="G1601" s="3">
        <f>B1601/1000*C1601</f>
        <v>1344.9322</v>
      </c>
      <c r="H1601" s="3">
        <f>ABS(C1601-ROUND(C1601,0))</f>
        <v>0.38999999999941792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1444118.0800000003</v>
      </c>
      <c r="D1602" s="2">
        <v>0</v>
      </c>
      <c r="E1602" s="2">
        <v>0</v>
      </c>
      <c r="F1602" s="2">
        <v>0</v>
      </c>
      <c r="G1602" s="3">
        <f t="shared" si="70"/>
        <v>30326.479680000008</v>
      </c>
      <c r="H1602" s="3">
        <f t="shared" si="71"/>
        <v>8.000000030733645E-2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1391410.1300000001</v>
      </c>
      <c r="D1604" s="2">
        <v>0</v>
      </c>
      <c r="E1604" s="2">
        <v>0</v>
      </c>
      <c r="F1604" s="2">
        <v>0</v>
      </c>
      <c r="G1604" s="3">
        <f t="shared" si="70"/>
        <v>32002.432990000001</v>
      </c>
      <c r="H1604" s="3">
        <f t="shared" si="71"/>
        <v>0.13000000012107193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1226169.08</v>
      </c>
      <c r="D1605" s="2">
        <v>0</v>
      </c>
      <c r="E1605" s="2">
        <v>0</v>
      </c>
      <c r="F1605" s="2">
        <v>0</v>
      </c>
      <c r="G1605" s="3">
        <f t="shared" si="70"/>
        <v>29428.057920000003</v>
      </c>
      <c r="H1605" s="3">
        <f t="shared" si="71"/>
        <v>8.0000000074505806E-2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164372.54999999999</v>
      </c>
      <c r="D1606" s="2">
        <v>0</v>
      </c>
      <c r="E1606" s="2">
        <v>0</v>
      </c>
      <c r="F1606" s="2">
        <v>0</v>
      </c>
      <c r="G1606" s="3">
        <f t="shared" si="70"/>
        <v>4109.3137500000003</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868.5</v>
      </c>
      <c r="D1611" s="2">
        <v>0</v>
      </c>
      <c r="E1611" s="2">
        <v>0</v>
      </c>
      <c r="F1611" s="2">
        <v>0</v>
      </c>
      <c r="G1611" s="3">
        <f t="shared" si="70"/>
        <v>26.055</v>
      </c>
      <c r="H1611" s="3">
        <f t="shared" si="71"/>
        <v>0.5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8573.6200000000008</v>
      </c>
      <c r="D1613" s="2">
        <v>0</v>
      </c>
      <c r="E1613" s="2">
        <v>0</v>
      </c>
      <c r="F1613" s="2">
        <v>0</v>
      </c>
      <c r="G1613" s="3">
        <f t="shared" si="70"/>
        <v>274.35584000000006</v>
      </c>
      <c r="H1613" s="3">
        <f t="shared" si="71"/>
        <v>0.37999999999919964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44134.33</v>
      </c>
      <c r="D1620" s="2">
        <v>0</v>
      </c>
      <c r="E1620" s="2">
        <v>0</v>
      </c>
      <c r="F1620" s="2">
        <v>0</v>
      </c>
      <c r="G1620" s="3">
        <f>B1620/1000*C1620</f>
        <v>1721.2388700000001</v>
      </c>
      <c r="H1620" s="3">
        <f>ABS(C1620-ROUND(C1620,0))</f>
        <v>0.33000000000174623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132491.41999999969</v>
      </c>
      <c r="D1621" s="2">
        <v>0</v>
      </c>
      <c r="E1621" s="2">
        <v>0</v>
      </c>
      <c r="F1621" s="2">
        <v>0</v>
      </c>
      <c r="G1621" s="3">
        <f t="shared" si="70"/>
        <v>5299.6567999999879</v>
      </c>
      <c r="H1621" s="3">
        <f t="shared" si="71"/>
        <v>0.41999999969266355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132491.42000000001</v>
      </c>
      <c r="D1681" s="2">
        <v>0</v>
      </c>
      <c r="E1681" s="2">
        <v>0</v>
      </c>
      <c r="F1681" s="2">
        <v>0</v>
      </c>
      <c r="G1681" s="3">
        <f t="shared" si="70"/>
        <v>13249.142000000002</v>
      </c>
      <c r="H1681" s="3">
        <f t="shared" si="71"/>
        <v>0.42000000001280569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132491.42000000001</v>
      </c>
      <c r="D1683" s="2">
        <v>0</v>
      </c>
      <c r="E1683" s="2">
        <v>0</v>
      </c>
      <c r="F1683" s="2">
        <v>0</v>
      </c>
      <c r="G1683" s="3">
        <f t="shared" si="70"/>
        <v>13514.12484</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2018</v>
      </c>
      <c r="B1" s="400"/>
      <c r="C1" s="400"/>
    </row>
    <row r="2" spans="1:16" ht="33" customHeight="1" x14ac:dyDescent="0.2">
      <c r="A2" s="401" t="s">
        <v>2019</v>
      </c>
      <c r="B2" s="402"/>
      <c r="C2" s="399"/>
      <c r="D2" s="5"/>
      <c r="E2" s="5"/>
      <c r="F2" s="5"/>
      <c r="G2" s="5"/>
      <c r="H2" s="5"/>
      <c r="I2" s="5"/>
      <c r="J2" s="5"/>
      <c r="K2" s="5"/>
      <c r="L2" s="5"/>
      <c r="M2" s="5"/>
      <c r="N2" s="5"/>
      <c r="O2" s="5"/>
      <c r="P2" s="5"/>
    </row>
    <row r="3" spans="1:16" ht="18.75" customHeight="1" x14ac:dyDescent="0.2">
      <c r="A3" s="222" t="s">
        <v>2020</v>
      </c>
      <c r="B3" s="403"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9" t="s">
        <v>2102</v>
      </c>
      <c r="C46" s="399"/>
      <c r="D46" s="5"/>
      <c r="E46" s="5"/>
      <c r="F46" s="5"/>
      <c r="G46" s="5"/>
      <c r="H46" s="5"/>
      <c r="I46" s="5"/>
      <c r="J46" s="5"/>
      <c r="K46" s="5"/>
      <c r="L46" s="5"/>
      <c r="M46" s="5"/>
      <c r="N46" s="5"/>
      <c r="O46" s="5"/>
      <c r="P46" s="5"/>
    </row>
    <row r="47" spans="1:16" ht="66" hidden="1" customHeight="1" x14ac:dyDescent="0.2">
      <c r="A47" s="39" t="s">
        <v>2103</v>
      </c>
      <c r="B47" s="410" t="s">
        <v>2104</v>
      </c>
      <c r="C47" s="410"/>
      <c r="D47" s="5"/>
      <c r="E47" s="5"/>
      <c r="F47" s="5"/>
      <c r="G47" s="5"/>
      <c r="H47" s="5"/>
      <c r="I47" s="5"/>
      <c r="J47" s="5"/>
      <c r="K47" s="5"/>
      <c r="L47" s="5"/>
      <c r="M47" s="5"/>
      <c r="N47" s="5"/>
      <c r="O47" s="5"/>
      <c r="P47" s="5"/>
    </row>
    <row r="48" spans="1:16" ht="123.75" customHeight="1" x14ac:dyDescent="0.2">
      <c r="A48" s="202" t="s">
        <v>2105</v>
      </c>
      <c r="B48" s="408" t="s">
        <v>2106</v>
      </c>
      <c r="C48" s="407"/>
      <c r="D48" s="5"/>
      <c r="E48" s="5"/>
      <c r="F48" s="5"/>
      <c r="G48" s="5"/>
      <c r="H48" s="5"/>
      <c r="I48" s="5"/>
      <c r="J48" s="5"/>
      <c r="K48" s="5"/>
      <c r="L48" s="5"/>
      <c r="M48" s="5"/>
      <c r="N48" s="5"/>
      <c r="O48" s="5"/>
      <c r="P48" s="5"/>
    </row>
    <row r="49" spans="1:16" ht="34.5" customHeight="1" x14ac:dyDescent="0.2">
      <c r="A49" s="202" t="s">
        <v>2107</v>
      </c>
      <c r="B49" s="406" t="s">
        <v>2108</v>
      </c>
      <c r="C49" s="407"/>
      <c r="D49" s="5"/>
      <c r="E49" s="5"/>
      <c r="F49" s="5"/>
      <c r="G49" s="5"/>
      <c r="H49" s="5"/>
      <c r="I49" s="5"/>
      <c r="J49" s="5"/>
      <c r="K49" s="5"/>
      <c r="L49" s="5"/>
      <c r="M49" s="5"/>
      <c r="N49" s="5"/>
      <c r="O49" s="5"/>
      <c r="P49" s="5"/>
    </row>
    <row r="50" spans="1:16" ht="34.5" customHeight="1" x14ac:dyDescent="0.2">
      <c r="A50" s="202" t="s">
        <v>2109</v>
      </c>
      <c r="B50" s="406" t="s">
        <v>2110</v>
      </c>
      <c r="C50" s="407"/>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11" t="s">
        <v>2116</v>
      </c>
      <c r="C53" s="412"/>
      <c r="D53" s="5"/>
      <c r="E53" s="5"/>
      <c r="F53" s="5"/>
      <c r="G53" s="5"/>
      <c r="H53" s="5"/>
      <c r="I53" s="5"/>
      <c r="J53" s="5"/>
      <c r="K53" s="5"/>
      <c r="L53" s="5"/>
      <c r="M53" s="5"/>
      <c r="N53" s="5"/>
      <c r="O53" s="5"/>
      <c r="P53" s="5"/>
    </row>
    <row r="54" spans="1:16" ht="31.5" customHeight="1" x14ac:dyDescent="0.2">
      <c r="A54" s="224" t="s">
        <v>2117</v>
      </c>
      <c r="B54" s="411" t="s">
        <v>2118</v>
      </c>
      <c r="C54" s="412"/>
      <c r="D54" s="5"/>
      <c r="E54" s="5"/>
      <c r="F54" s="5"/>
      <c r="G54" s="5"/>
      <c r="H54" s="5"/>
      <c r="I54" s="5"/>
      <c r="J54" s="5"/>
      <c r="K54" s="5"/>
      <c r="L54" s="5"/>
      <c r="M54" s="5"/>
      <c r="N54" s="5"/>
      <c r="O54" s="5"/>
      <c r="P54" s="5"/>
    </row>
    <row r="55" spans="1:16" ht="54.6" customHeight="1" x14ac:dyDescent="0.2">
      <c r="A55" s="224" t="s">
        <v>2119</v>
      </c>
      <c r="B55" s="411" t="s">
        <v>2120</v>
      </c>
      <c r="C55" s="412"/>
      <c r="D55" s="5"/>
      <c r="E55" s="5"/>
      <c r="F55" s="5"/>
      <c r="G55" s="5"/>
      <c r="H55" s="5"/>
      <c r="I55" s="5"/>
      <c r="J55" s="5"/>
      <c r="K55" s="5"/>
      <c r="L55" s="5"/>
      <c r="M55" s="5"/>
      <c r="N55" s="5"/>
      <c r="O55" s="5"/>
      <c r="P55" s="5"/>
    </row>
    <row r="56" spans="1:16" ht="54.6" customHeight="1" x14ac:dyDescent="0.2">
      <c r="A56" s="224" t="s">
        <v>2121</v>
      </c>
      <c r="B56" s="411" t="s">
        <v>2122</v>
      </c>
      <c r="C56" s="412"/>
      <c r="D56" s="5"/>
      <c r="E56" s="5"/>
      <c r="F56" s="5"/>
      <c r="G56" s="5"/>
      <c r="H56" s="5"/>
      <c r="I56" s="5"/>
      <c r="J56" s="5"/>
      <c r="K56" s="5"/>
      <c r="L56" s="5"/>
      <c r="M56" s="5"/>
      <c r="N56" s="5"/>
      <c r="O56" s="5"/>
      <c r="P56" s="5"/>
    </row>
    <row r="57" spans="1:16" ht="54" customHeight="1" x14ac:dyDescent="0.2">
      <c r="A57" s="224" t="s">
        <v>2123</v>
      </c>
      <c r="B57" s="411" t="s">
        <v>2124</v>
      </c>
      <c r="C57" s="412"/>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396" t="s">
        <v>2128</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18426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6"/>
      <c r="F13" s="363" t="s">
        <v>1986</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1327317.51</v>
      </c>
      <c r="I17" s="275">
        <f>'PR-RAS'!E6</f>
        <v>1374783.48</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1322343.19</v>
      </c>
      <c r="I18" s="275">
        <f>'PR-RAS'!E152</f>
        <v>1499258.46</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39299.440000000039</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116804.21000000009</v>
      </c>
      <c r="J20" s="5"/>
      <c r="K20" s="5"/>
      <c r="L20" s="5"/>
      <c r="M20" s="5"/>
      <c r="N20" s="5"/>
      <c r="O20" s="5"/>
      <c r="P20" s="5"/>
      <c r="Q20" s="5"/>
      <c r="R20" s="5"/>
      <c r="S20" s="5"/>
      <c r="T20" s="5"/>
      <c r="U20" s="5"/>
      <c r="V20" s="5"/>
      <c r="W20" s="5"/>
    </row>
    <row r="21" spans="1:23" ht="29.25" customHeight="1" x14ac:dyDescent="0.2">
      <c r="A21" s="200" t="s">
        <v>1987</v>
      </c>
      <c r="B21" s="346" t="s">
        <v>8</v>
      </c>
      <c r="C21" s="347"/>
      <c r="D21" s="347"/>
      <c r="E21" s="347"/>
      <c r="F21" s="348"/>
      <c r="G21" s="201" t="s">
        <v>9</v>
      </c>
      <c r="H21" s="265" t="s">
        <v>1988</v>
      </c>
      <c r="I21" s="266" t="s">
        <v>1989</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500018.01999999996</v>
      </c>
      <c r="I22" s="275">
        <f>BILANCA!E7</f>
        <v>484774.06</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137147.56</v>
      </c>
      <c r="I23" s="275">
        <f>BILANCA!E69</f>
        <v>153943.68000000002</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97574.64</v>
      </c>
      <c r="I24" s="275">
        <f>BILANCA!E177</f>
        <v>132491.41999999998</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539590.93999999994</v>
      </c>
      <c r="I25" s="275">
        <f>BILANCA!E251</f>
        <v>506226.31999999995</v>
      </c>
      <c r="J25" s="5"/>
      <c r="K25" s="5"/>
      <c r="L25" s="5"/>
      <c r="M25" s="5"/>
      <c r="N25" s="5"/>
      <c r="O25" s="5"/>
      <c r="P25" s="5"/>
      <c r="Q25" s="5"/>
      <c r="R25" s="5"/>
      <c r="S25" s="5"/>
      <c r="T25" s="5"/>
      <c r="U25" s="5"/>
      <c r="V25" s="5"/>
      <c r="W25" s="5"/>
    </row>
    <row r="26" spans="1:23" ht="48" x14ac:dyDescent="0.2">
      <c r="A26" s="200" t="s">
        <v>1987</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1990</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1326867.47</v>
      </c>
      <c r="I30" s="275">
        <f>'RAS-funkcijski'!E114</f>
        <v>1507832.08</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1326867.47</v>
      </c>
      <c r="I31" s="275">
        <f>'RAS-funkcijski'!E141</f>
        <v>1507832.08</v>
      </c>
      <c r="J31" s="5"/>
      <c r="K31" s="5"/>
      <c r="L31" s="5"/>
      <c r="M31" s="5"/>
      <c r="N31" s="5"/>
      <c r="O31" s="5"/>
      <c r="P31" s="5"/>
      <c r="Q31" s="5"/>
      <c r="R31" s="5"/>
      <c r="S31" s="5"/>
      <c r="T31" s="5"/>
      <c r="U31" s="5"/>
      <c r="V31" s="5"/>
      <c r="W31" s="5"/>
    </row>
    <row r="32" spans="1:23" ht="29.25" customHeight="1" x14ac:dyDescent="0.2">
      <c r="A32" s="200" t="s">
        <v>1987</v>
      </c>
      <c r="B32" s="346" t="s">
        <v>8</v>
      </c>
      <c r="C32" s="347"/>
      <c r="D32" s="347"/>
      <c r="E32" s="347"/>
      <c r="F32" s="348"/>
      <c r="G32" s="201" t="s">
        <v>9</v>
      </c>
      <c r="H32" s="265" t="s">
        <v>1991</v>
      </c>
      <c r="I32" s="266" t="s">
        <v>1992</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23817.32</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6" t="s">
        <v>8</v>
      </c>
      <c r="C37" s="347"/>
      <c r="D37" s="347"/>
      <c r="E37" s="347"/>
      <c r="F37" s="348"/>
      <c r="G37" s="201" t="s">
        <v>9</v>
      </c>
      <c r="H37" s="265" t="s">
        <v>1988</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97574.64</v>
      </c>
      <c r="I38" s="275" t="s">
        <v>1993</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1993</v>
      </c>
      <c r="I39" s="275">
        <f>OBVEZE!D44</f>
        <v>132491.41999999969</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1993</v>
      </c>
      <c r="I41" s="276">
        <f>OBVEZE!D104</f>
        <v>132491.42000000001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1994</v>
      </c>
      <c r="F44" s="349"/>
      <c r="G44" s="229"/>
      <c r="H44" s="350" t="s">
        <v>1995</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33" zoomScaleNormal="100" workbookViewId="0">
      <selection activeCell="A743" sqref="A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1327317.51</v>
      </c>
      <c r="E6" s="60">
        <f>E7+E43+E49+E82+E106+E125+E134+E140</f>
        <v>1374783.48</v>
      </c>
      <c r="F6" s="45">
        <f t="shared" ref="F6:F132" si="0">IF(D6&lt;&gt;0,IF(E6/D6&gt;=100,"&gt;&gt;100",E6/D6*100),"-")</f>
        <v>103.57608256068286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1193123.58</v>
      </c>
      <c r="E49" s="60">
        <f>E50+E53+E58+E61+E64+E68+E71+E74+E77</f>
        <v>1233742.6599999999</v>
      </c>
      <c r="F49" s="45">
        <f t="shared" si="0"/>
        <v>103.40443191978486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1126089.1800000002</v>
      </c>
      <c r="E68" s="60">
        <f t="shared" si="11"/>
        <v>1233062.22</v>
      </c>
      <c r="F68" s="45">
        <f t="shared" si="0"/>
        <v>109.49951761369377</v>
      </c>
    </row>
    <row r="69" spans="1:6" ht="12.75" customHeight="1" x14ac:dyDescent="0.2">
      <c r="A69" s="63" t="s">
        <v>141</v>
      </c>
      <c r="B69" s="64" t="s">
        <v>142</v>
      </c>
      <c r="C69" s="247" t="s">
        <v>141</v>
      </c>
      <c r="D69" s="194">
        <v>1125513.5900000001</v>
      </c>
      <c r="E69" s="327">
        <v>1231928.68</v>
      </c>
      <c r="F69" s="45">
        <f t="shared" si="0"/>
        <v>109.45480276253261</v>
      </c>
    </row>
    <row r="70" spans="1:6" ht="24" x14ac:dyDescent="0.2">
      <c r="A70" s="63" t="s">
        <v>143</v>
      </c>
      <c r="B70" s="64" t="s">
        <v>144</v>
      </c>
      <c r="C70" s="247" t="s">
        <v>143</v>
      </c>
      <c r="D70" s="194">
        <v>575.59</v>
      </c>
      <c r="E70" s="194">
        <v>1133.54</v>
      </c>
      <c r="F70" s="45">
        <f t="shared" si="0"/>
        <v>196.93531854271268</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67034.399999999994</v>
      </c>
      <c r="E74" s="60">
        <f t="shared" si="13"/>
        <v>680.44</v>
      </c>
      <c r="F74" s="45">
        <f t="shared" si="0"/>
        <v>1.0150609239435278</v>
      </c>
    </row>
    <row r="75" spans="1:6" ht="12.75" customHeight="1" x14ac:dyDescent="0.2">
      <c r="A75" s="63" t="s">
        <v>153</v>
      </c>
      <c r="B75" s="65" t="s">
        <v>154</v>
      </c>
      <c r="C75" s="247" t="s">
        <v>153</v>
      </c>
      <c r="D75" s="194">
        <v>67034.399999999994</v>
      </c>
      <c r="E75" s="194">
        <v>680.44</v>
      </c>
      <c r="F75" s="45">
        <f t="shared" si="0"/>
        <v>1.0150609239435278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8852.61</v>
      </c>
      <c r="E106" s="60">
        <f>E107+E112+E120+E124</f>
        <v>10840</v>
      </c>
      <c r="F106" s="45">
        <f t="shared" si="0"/>
        <v>122.44976340310936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8852.61</v>
      </c>
      <c r="E112" s="60">
        <f t="shared" si="20"/>
        <v>10840</v>
      </c>
      <c r="F112" s="45">
        <f t="shared" si="0"/>
        <v>122.44976340310936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8852.61</v>
      </c>
      <c r="E117" s="194">
        <v>10840</v>
      </c>
      <c r="F117" s="45">
        <f t="shared" si="0"/>
        <v>122.44976340310936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16123.13</v>
      </c>
      <c r="E125" s="60">
        <f t="shared" si="22"/>
        <v>17314.22</v>
      </c>
      <c r="F125" s="45">
        <f t="shared" si="0"/>
        <v>107.38746136761289</v>
      </c>
    </row>
    <row r="126" spans="1:6" ht="12.75" customHeight="1" x14ac:dyDescent="0.2">
      <c r="A126" s="63">
        <v>661</v>
      </c>
      <c r="B126" s="65" t="s">
        <v>255</v>
      </c>
      <c r="C126" s="247" t="s">
        <v>256</v>
      </c>
      <c r="D126" s="60">
        <f t="shared" ref="D126:E126" si="23">SUM(D127:D128)</f>
        <v>3740.41</v>
      </c>
      <c r="E126" s="60">
        <f t="shared" si="23"/>
        <v>3221.5</v>
      </c>
      <c r="F126" s="45">
        <f t="shared" si="0"/>
        <v>86.126921914977245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3740.41</v>
      </c>
      <c r="E128" s="194">
        <v>3221.5</v>
      </c>
      <c r="F128" s="45">
        <f t="shared" si="0"/>
        <v>86.126921914977245</v>
      </c>
    </row>
    <row r="129" spans="1:6" ht="36" x14ac:dyDescent="0.2">
      <c r="A129" s="63">
        <v>663</v>
      </c>
      <c r="B129" s="182" t="s">
        <v>261</v>
      </c>
      <c r="C129" s="247" t="s">
        <v>262</v>
      </c>
      <c r="D129" s="60">
        <f t="shared" ref="D129:E129" si="24">SUM(D130:D133)</f>
        <v>12382.72</v>
      </c>
      <c r="E129" s="60">
        <f t="shared" si="24"/>
        <v>14092.72</v>
      </c>
      <c r="F129" s="45">
        <f t="shared" si="0"/>
        <v>113.80956688029771</v>
      </c>
    </row>
    <row r="130" spans="1:6" ht="12.75" customHeight="1" x14ac:dyDescent="0.2">
      <c r="A130" s="63">
        <v>6631</v>
      </c>
      <c r="B130" s="65" t="s">
        <v>263</v>
      </c>
      <c r="C130" s="247" t="s">
        <v>264</v>
      </c>
      <c r="D130" s="194">
        <v>12382.72</v>
      </c>
      <c r="E130" s="194">
        <v>14092.72</v>
      </c>
      <c r="F130" s="45">
        <f t="shared" si="0"/>
        <v>113.80956688029771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109218.19</v>
      </c>
      <c r="E134" s="60">
        <f t="shared" si="25"/>
        <v>112886.6</v>
      </c>
      <c r="F134" s="45">
        <f t="shared" ref="F134:F229" si="26">IF(D134&lt;&gt;0,IF(E134/D134&gt;=100,"&gt;&gt;100",E134/D134*100),"-")</f>
        <v>103.35879032604367</v>
      </c>
    </row>
    <row r="135" spans="1:6" ht="24" x14ac:dyDescent="0.2">
      <c r="A135" s="63">
        <v>671</v>
      </c>
      <c r="B135" s="182" t="s">
        <v>273</v>
      </c>
      <c r="C135" s="247" t="s">
        <v>274</v>
      </c>
      <c r="D135" s="60">
        <f t="shared" ref="D135:E135" si="27">SUM(D136:D138)</f>
        <v>109218.19</v>
      </c>
      <c r="E135" s="60">
        <f t="shared" si="27"/>
        <v>112886.6</v>
      </c>
      <c r="F135" s="45">
        <f t="shared" si="26"/>
        <v>103.35879032604367</v>
      </c>
    </row>
    <row r="136" spans="1:6" ht="12.75" customHeight="1" x14ac:dyDescent="0.2">
      <c r="A136" s="63">
        <v>6711</v>
      </c>
      <c r="B136" s="65" t="s">
        <v>275</v>
      </c>
      <c r="C136" s="247" t="s">
        <v>276</v>
      </c>
      <c r="D136" s="194">
        <v>105265.19</v>
      </c>
      <c r="E136" s="194">
        <v>104895.6</v>
      </c>
      <c r="F136" s="45">
        <f t="shared" si="26"/>
        <v>99.64889627805735</v>
      </c>
    </row>
    <row r="137" spans="1:6" ht="24" x14ac:dyDescent="0.2">
      <c r="A137" s="63">
        <v>6712</v>
      </c>
      <c r="B137" s="182" t="s">
        <v>277</v>
      </c>
      <c r="C137" s="247" t="s">
        <v>278</v>
      </c>
      <c r="D137" s="194">
        <v>3953</v>
      </c>
      <c r="E137" s="194">
        <v>7991</v>
      </c>
      <c r="F137" s="45">
        <f t="shared" si="26"/>
        <v>202.15026562104731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1322343.19</v>
      </c>
      <c r="E152" s="60">
        <f>E153+E164+E202+E221+E230+E262+E273</f>
        <v>1499258.46</v>
      </c>
      <c r="F152" s="45">
        <f t="shared" si="26"/>
        <v>113.37892245658254</v>
      </c>
    </row>
    <row r="153" spans="1:6" ht="12.75" customHeight="1" x14ac:dyDescent="0.2">
      <c r="A153" s="63">
        <v>31</v>
      </c>
      <c r="B153" s="64" t="s">
        <v>308</v>
      </c>
      <c r="C153" s="247" t="s">
        <v>3</v>
      </c>
      <c r="D153" s="60">
        <f t="shared" ref="D153:E153" si="30">D154+D159+D160</f>
        <v>1117825.78</v>
      </c>
      <c r="E153" s="60">
        <f t="shared" si="30"/>
        <v>1331107.8199999998</v>
      </c>
      <c r="F153" s="45">
        <f t="shared" si="26"/>
        <v>119.08007882945763</v>
      </c>
    </row>
    <row r="154" spans="1:6" ht="12.75" customHeight="1" x14ac:dyDescent="0.2">
      <c r="A154" s="63">
        <v>311</v>
      </c>
      <c r="B154" s="64" t="s">
        <v>309</v>
      </c>
      <c r="C154" s="247" t="s">
        <v>310</v>
      </c>
      <c r="D154" s="60">
        <f t="shared" ref="D154:E154" si="31">SUM(D155:D158)</f>
        <v>926367.62</v>
      </c>
      <c r="E154" s="60">
        <f t="shared" si="31"/>
        <v>1103353.77</v>
      </c>
      <c r="F154" s="45">
        <f t="shared" si="26"/>
        <v>119.10539036327717</v>
      </c>
    </row>
    <row r="155" spans="1:6" ht="12.75" customHeight="1" x14ac:dyDescent="0.2">
      <c r="A155" s="63">
        <v>3111</v>
      </c>
      <c r="B155" s="64" t="s">
        <v>311</v>
      </c>
      <c r="C155" s="247" t="s">
        <v>312</v>
      </c>
      <c r="D155" s="194">
        <v>910986.32</v>
      </c>
      <c r="E155" s="194">
        <v>1088461.23</v>
      </c>
      <c r="F155" s="45">
        <f t="shared" si="26"/>
        <v>119.48162185355319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15381.3</v>
      </c>
      <c r="E157" s="194">
        <v>14892.54</v>
      </c>
      <c r="F157" s="45">
        <f t="shared" si="26"/>
        <v>96.822375221860327</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38607.49</v>
      </c>
      <c r="E159" s="194">
        <v>45700.66</v>
      </c>
      <c r="F159" s="45">
        <f t="shared" si="26"/>
        <v>118.37252305187415</v>
      </c>
    </row>
    <row r="160" spans="1:6" ht="12.75" customHeight="1" x14ac:dyDescent="0.2">
      <c r="A160" s="63">
        <v>313</v>
      </c>
      <c r="B160" s="65" t="s">
        <v>321</v>
      </c>
      <c r="C160" s="247" t="s">
        <v>322</v>
      </c>
      <c r="D160" s="60">
        <f t="shared" ref="D160:E160" si="32">SUM(D161:D163)</f>
        <v>152850.67000000001</v>
      </c>
      <c r="E160" s="60">
        <f t="shared" si="32"/>
        <v>182053.39</v>
      </c>
      <c r="F160" s="45">
        <f t="shared" si="26"/>
        <v>119.10539221058043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152850.67000000001</v>
      </c>
      <c r="E162" s="194">
        <v>182053.39</v>
      </c>
      <c r="F162" s="45">
        <f t="shared" si="26"/>
        <v>119.10539221058043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203797.41</v>
      </c>
      <c r="E164" s="60">
        <f>E165+E170+E178+E188+E189+E194</f>
        <v>167282.14000000001</v>
      </c>
      <c r="F164" s="45">
        <f t="shared" si="26"/>
        <v>82.082564248485795</v>
      </c>
    </row>
    <row r="165" spans="1:6" ht="12.75" customHeight="1" x14ac:dyDescent="0.2">
      <c r="A165" s="63">
        <v>321</v>
      </c>
      <c r="B165" s="64" t="s">
        <v>331</v>
      </c>
      <c r="C165" s="247" t="s">
        <v>332</v>
      </c>
      <c r="D165" s="60">
        <f t="shared" ref="D165:E165" si="33">SUM(D166:D169)</f>
        <v>47655.500000000007</v>
      </c>
      <c r="E165" s="60">
        <f t="shared" si="33"/>
        <v>40168.589999999997</v>
      </c>
      <c r="F165" s="45">
        <f t="shared" si="26"/>
        <v>84.289515375979661</v>
      </c>
    </row>
    <row r="166" spans="1:6" ht="12.75" customHeight="1" x14ac:dyDescent="0.2">
      <c r="A166" s="63">
        <v>3211</v>
      </c>
      <c r="B166" s="64" t="s">
        <v>333</v>
      </c>
      <c r="C166" s="247" t="s">
        <v>334</v>
      </c>
      <c r="D166" s="194">
        <v>33401.9</v>
      </c>
      <c r="E166" s="194">
        <v>24843.39</v>
      </c>
      <c r="F166" s="45">
        <f t="shared" si="26"/>
        <v>74.377176148662187</v>
      </c>
    </row>
    <row r="167" spans="1:6" ht="12.75" customHeight="1" x14ac:dyDescent="0.2">
      <c r="A167" s="63">
        <v>3212</v>
      </c>
      <c r="B167" s="64" t="s">
        <v>335</v>
      </c>
      <c r="C167" s="247" t="s">
        <v>336</v>
      </c>
      <c r="D167" s="194">
        <v>12576.19</v>
      </c>
      <c r="E167" s="194">
        <v>14070.7</v>
      </c>
      <c r="F167" s="45">
        <f t="shared" si="26"/>
        <v>111.88364679604872</v>
      </c>
    </row>
    <row r="168" spans="1:6" ht="12.75" customHeight="1" x14ac:dyDescent="0.2">
      <c r="A168" s="63">
        <v>3213</v>
      </c>
      <c r="B168" s="64" t="s">
        <v>337</v>
      </c>
      <c r="C168" s="247" t="s">
        <v>338</v>
      </c>
      <c r="D168" s="194">
        <v>1102.9100000000001</v>
      </c>
      <c r="E168" s="194">
        <v>1131.5</v>
      </c>
      <c r="F168" s="45">
        <f t="shared" si="26"/>
        <v>102.59223327379388</v>
      </c>
    </row>
    <row r="169" spans="1:6" ht="12.75" customHeight="1" x14ac:dyDescent="0.2">
      <c r="A169" s="63">
        <v>3214</v>
      </c>
      <c r="B169" s="64" t="s">
        <v>339</v>
      </c>
      <c r="C169" s="247" t="s">
        <v>340</v>
      </c>
      <c r="D169" s="194">
        <v>574.5</v>
      </c>
      <c r="E169" s="194">
        <v>123</v>
      </c>
      <c r="F169" s="45">
        <f t="shared" si="26"/>
        <v>21.409921671018274</v>
      </c>
    </row>
    <row r="170" spans="1:6" ht="12.75" customHeight="1" x14ac:dyDescent="0.2">
      <c r="A170" s="63">
        <v>322</v>
      </c>
      <c r="B170" s="64" t="s">
        <v>341</v>
      </c>
      <c r="C170" s="247" t="s">
        <v>342</v>
      </c>
      <c r="D170" s="60">
        <f t="shared" ref="D170:E170" si="34">SUM(D171:D177)</f>
        <v>39668.949999999997</v>
      </c>
      <c r="E170" s="60">
        <f t="shared" si="34"/>
        <v>39437.170000000006</v>
      </c>
      <c r="F170" s="45">
        <f t="shared" si="26"/>
        <v>99.415714305521092</v>
      </c>
    </row>
    <row r="171" spans="1:6" ht="12.75" customHeight="1" x14ac:dyDescent="0.2">
      <c r="A171" s="63">
        <v>3221</v>
      </c>
      <c r="B171" s="64" t="s">
        <v>343</v>
      </c>
      <c r="C171" s="247" t="s">
        <v>344</v>
      </c>
      <c r="D171" s="194">
        <v>13028.07</v>
      </c>
      <c r="E171" s="194">
        <v>12223.19</v>
      </c>
      <c r="F171" s="45">
        <f t="shared" si="26"/>
        <v>93.821955209021752</v>
      </c>
    </row>
    <row r="172" spans="1:6" ht="12.75" customHeight="1" x14ac:dyDescent="0.2">
      <c r="A172" s="63">
        <v>3222</v>
      </c>
      <c r="B172" s="64" t="s">
        <v>345</v>
      </c>
      <c r="C172" s="247" t="s">
        <v>346</v>
      </c>
      <c r="D172" s="194">
        <v>6208.6</v>
      </c>
      <c r="E172" s="194">
        <v>6416.71</v>
      </c>
      <c r="F172" s="45">
        <f t="shared" si="26"/>
        <v>103.3519634055987</v>
      </c>
    </row>
    <row r="173" spans="1:6" ht="12.75" customHeight="1" x14ac:dyDescent="0.2">
      <c r="A173" s="63">
        <v>3223</v>
      </c>
      <c r="B173" s="65" t="s">
        <v>347</v>
      </c>
      <c r="C173" s="247" t="s">
        <v>348</v>
      </c>
      <c r="D173" s="194">
        <v>13496.38</v>
      </c>
      <c r="E173" s="194">
        <v>15578.65</v>
      </c>
      <c r="F173" s="45">
        <f t="shared" si="26"/>
        <v>115.42835930819967</v>
      </c>
    </row>
    <row r="174" spans="1:6" ht="12.75" customHeight="1" x14ac:dyDescent="0.2">
      <c r="A174" s="63">
        <v>3224</v>
      </c>
      <c r="B174" s="65" t="s">
        <v>349</v>
      </c>
      <c r="C174" s="247" t="s">
        <v>350</v>
      </c>
      <c r="D174" s="194">
        <v>1466.31</v>
      </c>
      <c r="E174" s="194">
        <v>1101.57</v>
      </c>
      <c r="F174" s="45">
        <f t="shared" si="26"/>
        <v>75.125314565132882</v>
      </c>
    </row>
    <row r="175" spans="1:6" ht="12.75" customHeight="1" x14ac:dyDescent="0.2">
      <c r="A175" s="63">
        <v>3225</v>
      </c>
      <c r="B175" s="65" t="s">
        <v>351</v>
      </c>
      <c r="C175" s="247" t="s">
        <v>352</v>
      </c>
      <c r="D175" s="194">
        <v>4392.3999999999996</v>
      </c>
      <c r="E175" s="194">
        <v>3570.61</v>
      </c>
      <c r="F175" s="45">
        <f t="shared" si="26"/>
        <v>81.29063837537565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1077.19</v>
      </c>
      <c r="E177" s="194">
        <v>546.44000000000005</v>
      </c>
      <c r="F177" s="45">
        <f t="shared" si="26"/>
        <v>50.728283775378536</v>
      </c>
    </row>
    <row r="178" spans="1:6" ht="12.75" customHeight="1" x14ac:dyDescent="0.2">
      <c r="A178" s="63">
        <v>323</v>
      </c>
      <c r="B178" s="65" t="s">
        <v>357</v>
      </c>
      <c r="C178" s="247" t="s">
        <v>358</v>
      </c>
      <c r="D178" s="60">
        <f t="shared" ref="D178:E178" si="35">SUM(D179:D187)</f>
        <v>27837.11</v>
      </c>
      <c r="E178" s="60">
        <f t="shared" si="35"/>
        <v>34783.54</v>
      </c>
      <c r="F178" s="45">
        <f t="shared" si="26"/>
        <v>124.95384757972361</v>
      </c>
    </row>
    <row r="179" spans="1:6" ht="12.75" customHeight="1" x14ac:dyDescent="0.2">
      <c r="A179" s="63">
        <v>3231</v>
      </c>
      <c r="B179" s="65" t="s">
        <v>359</v>
      </c>
      <c r="C179" s="247" t="s">
        <v>360</v>
      </c>
      <c r="D179" s="194">
        <v>3382.55</v>
      </c>
      <c r="E179" s="194">
        <v>4131.4799999999996</v>
      </c>
      <c r="F179" s="45">
        <f t="shared" si="26"/>
        <v>122.14098830763771</v>
      </c>
    </row>
    <row r="180" spans="1:6" ht="12.75" customHeight="1" x14ac:dyDescent="0.2">
      <c r="A180" s="63">
        <v>3232</v>
      </c>
      <c r="B180" s="65" t="s">
        <v>361</v>
      </c>
      <c r="C180" s="247" t="s">
        <v>362</v>
      </c>
      <c r="D180" s="194">
        <v>6970.24</v>
      </c>
      <c r="E180" s="194">
        <v>6861.03</v>
      </c>
      <c r="F180" s="45">
        <f t="shared" si="26"/>
        <v>98.433195987512619</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5899.84</v>
      </c>
      <c r="E182" s="194">
        <v>7301.06</v>
      </c>
      <c r="F182" s="45">
        <f t="shared" si="26"/>
        <v>123.75013559689754</v>
      </c>
    </row>
    <row r="183" spans="1:6" ht="12.75" customHeight="1" x14ac:dyDescent="0.2">
      <c r="A183" s="63">
        <v>3235</v>
      </c>
      <c r="B183" s="64" t="s">
        <v>367</v>
      </c>
      <c r="C183" s="247" t="s">
        <v>368</v>
      </c>
      <c r="D183" s="194">
        <v>4405.92</v>
      </c>
      <c r="E183" s="194">
        <v>4867.17</v>
      </c>
      <c r="F183" s="45">
        <f t="shared" si="26"/>
        <v>110.46886915786034</v>
      </c>
    </row>
    <row r="184" spans="1:6" ht="12.75" customHeight="1" x14ac:dyDescent="0.2">
      <c r="A184" s="63">
        <v>3236</v>
      </c>
      <c r="B184" s="64" t="s">
        <v>369</v>
      </c>
      <c r="C184" s="247" t="s">
        <v>370</v>
      </c>
      <c r="D184" s="194">
        <v>2265.04</v>
      </c>
      <c r="E184" s="194">
        <v>2581.9</v>
      </c>
      <c r="F184" s="45">
        <f t="shared" si="26"/>
        <v>113.98915692438104</v>
      </c>
    </row>
    <row r="185" spans="1:6" ht="12.75" customHeight="1" x14ac:dyDescent="0.2">
      <c r="A185" s="63">
        <v>3237</v>
      </c>
      <c r="B185" s="64" t="s">
        <v>371</v>
      </c>
      <c r="C185" s="247" t="s">
        <v>372</v>
      </c>
      <c r="D185" s="194">
        <v>2523.7399999999998</v>
      </c>
      <c r="E185" s="194">
        <v>5513.49</v>
      </c>
      <c r="F185" s="45">
        <f t="shared" si="26"/>
        <v>218.46505582983986</v>
      </c>
    </row>
    <row r="186" spans="1:6" ht="12.75" customHeight="1" x14ac:dyDescent="0.2">
      <c r="A186" s="63">
        <v>3238</v>
      </c>
      <c r="B186" s="64" t="s">
        <v>373</v>
      </c>
      <c r="C186" s="247" t="s">
        <v>374</v>
      </c>
      <c r="D186" s="194">
        <v>2296.98</v>
      </c>
      <c r="E186" s="194">
        <v>2298.33</v>
      </c>
      <c r="F186" s="45">
        <f t="shared" si="26"/>
        <v>100.05877282344645</v>
      </c>
    </row>
    <row r="187" spans="1:6" ht="12.75" customHeight="1" x14ac:dyDescent="0.2">
      <c r="A187" s="63">
        <v>3239</v>
      </c>
      <c r="B187" s="64" t="s">
        <v>375</v>
      </c>
      <c r="C187" s="247" t="s">
        <v>376</v>
      </c>
      <c r="D187" s="194">
        <v>92.8</v>
      </c>
      <c r="E187" s="194">
        <v>1229.08</v>
      </c>
      <c r="F187" s="45">
        <f t="shared" si="26"/>
        <v>1324.4396551724139</v>
      </c>
    </row>
    <row r="188" spans="1:6" ht="12.75" customHeight="1" x14ac:dyDescent="0.2">
      <c r="A188" s="63">
        <v>324</v>
      </c>
      <c r="B188" s="64" t="s">
        <v>377</v>
      </c>
      <c r="C188" s="247" t="s">
        <v>378</v>
      </c>
      <c r="D188" s="194">
        <v>57269.39</v>
      </c>
      <c r="E188" s="194">
        <v>25299</v>
      </c>
      <c r="F188" s="45">
        <f t="shared" si="26"/>
        <v>44.175431238223425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31366.46</v>
      </c>
      <c r="E194" s="60">
        <f t="shared" si="36"/>
        <v>27593.84</v>
      </c>
      <c r="F194" s="45">
        <f t="shared" si="26"/>
        <v>87.972439350822512</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843.81</v>
      </c>
      <c r="E196" s="194">
        <v>464.52</v>
      </c>
      <c r="F196" s="45">
        <f t="shared" si="26"/>
        <v>55.050307533686492</v>
      </c>
    </row>
    <row r="197" spans="1:6" ht="12.75" customHeight="1" x14ac:dyDescent="0.2">
      <c r="A197" s="63">
        <v>3293</v>
      </c>
      <c r="B197" s="64" t="s">
        <v>395</v>
      </c>
      <c r="C197" s="247" t="s">
        <v>396</v>
      </c>
      <c r="D197" s="194">
        <v>2515.54</v>
      </c>
      <c r="E197" s="194">
        <v>1824.2</v>
      </c>
      <c r="F197" s="45">
        <f t="shared" si="26"/>
        <v>72.517232880415335</v>
      </c>
    </row>
    <row r="198" spans="1:6" ht="12.75" customHeight="1" x14ac:dyDescent="0.2">
      <c r="A198" s="63">
        <v>3294</v>
      </c>
      <c r="B198" s="64" t="s">
        <v>397</v>
      </c>
      <c r="C198" s="247" t="s">
        <v>398</v>
      </c>
      <c r="D198" s="194">
        <v>657</v>
      </c>
      <c r="E198" s="194">
        <v>662</v>
      </c>
      <c r="F198" s="45">
        <f t="shared" si="26"/>
        <v>100.76103500761036</v>
      </c>
    </row>
    <row r="199" spans="1:6" ht="12.75" customHeight="1" x14ac:dyDescent="0.2">
      <c r="A199" s="63">
        <v>3295</v>
      </c>
      <c r="B199" s="64" t="s">
        <v>399</v>
      </c>
      <c r="C199" s="247" t="s">
        <v>400</v>
      </c>
      <c r="D199" s="194">
        <v>3310.32</v>
      </c>
      <c r="E199" s="194">
        <v>1720</v>
      </c>
      <c r="F199" s="45">
        <f t="shared" si="26"/>
        <v>51.958723023756001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24039.79</v>
      </c>
      <c r="E201" s="194">
        <v>22923.119999999999</v>
      </c>
      <c r="F201" s="45">
        <f t="shared" si="26"/>
        <v>95.354909506281032</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720</v>
      </c>
      <c r="E273" s="60">
        <f t="shared" si="60"/>
        <v>868.5</v>
      </c>
      <c r="F273" s="45">
        <f t="shared" ref="F273:F277" si="61">IF(D273&lt;&gt;0,IF(E273/D273&gt;=100,"&gt;&gt;100",E273/D273*100),"-")</f>
        <v>120.625</v>
      </c>
    </row>
    <row r="274" spans="1:6" ht="12.75" customHeight="1" x14ac:dyDescent="0.2">
      <c r="A274" s="63">
        <v>381</v>
      </c>
      <c r="B274" s="64" t="s">
        <v>540</v>
      </c>
      <c r="C274" s="247" t="s">
        <v>541</v>
      </c>
      <c r="D274" s="60">
        <f t="shared" ref="D274:E274" si="62">SUM(D275:D277)</f>
        <v>720</v>
      </c>
      <c r="E274" s="60">
        <f t="shared" si="62"/>
        <v>868.5</v>
      </c>
      <c r="F274" s="45">
        <f t="shared" si="61"/>
        <v>120.625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720</v>
      </c>
      <c r="E276" s="194">
        <v>868.5</v>
      </c>
      <c r="F276" s="45">
        <f t="shared" si="61"/>
        <v>120.625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1322343.19</v>
      </c>
      <c r="E299" s="60">
        <f>E152-E297+E298</f>
        <v>1499258.46</v>
      </c>
      <c r="F299" s="45">
        <f t="shared" si="68"/>
        <v>113.37892245658254</v>
      </c>
    </row>
    <row r="300" spans="1:6" ht="12.75" customHeight="1" x14ac:dyDescent="0.2">
      <c r="A300" s="63" t="s">
        <v>581</v>
      </c>
      <c r="B300" s="64" t="s">
        <v>592</v>
      </c>
      <c r="C300" s="247" t="s">
        <v>593</v>
      </c>
      <c r="D300" s="60">
        <f>IF(D6&gt;=D299,D6-D299,0)</f>
        <v>4974.3200000000652</v>
      </c>
      <c r="E300" s="60">
        <f>IF(E6&gt;=E299,E6-E299,0)</f>
        <v>0</v>
      </c>
      <c r="F300" s="45">
        <f t="shared" si="68"/>
        <v>0</v>
      </c>
    </row>
    <row r="301" spans="1:6" ht="12.75" customHeight="1" x14ac:dyDescent="0.2">
      <c r="A301" s="63" t="s">
        <v>581</v>
      </c>
      <c r="B301" s="64" t="s">
        <v>594</v>
      </c>
      <c r="C301" s="247" t="s">
        <v>595</v>
      </c>
      <c r="D301" s="60">
        <f>IF(D299&gt;=D6,D299-D6,0)</f>
        <v>0</v>
      </c>
      <c r="E301" s="60">
        <f>IF(E299&gt;=E6,E299-E6,0)</f>
        <v>124474.97999999998</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273.48</v>
      </c>
      <c r="E304" s="194">
        <v>138256.47</v>
      </c>
      <c r="F304" s="45" t="str">
        <f t="shared" si="68"/>
        <v>&gt;&gt;100</v>
      </c>
    </row>
    <row r="305" spans="1:6" ht="12" x14ac:dyDescent="0.2">
      <c r="A305" s="63">
        <v>9661</v>
      </c>
      <c r="B305" s="220" t="s">
        <v>602</v>
      </c>
      <c r="C305" s="247" t="s">
        <v>603</v>
      </c>
      <c r="D305" s="194">
        <v>273.48</v>
      </c>
      <c r="E305" s="194">
        <v>331.28</v>
      </c>
      <c r="F305" s="45">
        <f t="shared" si="68"/>
        <v>121.13500073131489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4524.28</v>
      </c>
      <c r="E360" s="60">
        <f t="shared" si="86"/>
        <v>8573.6200000000008</v>
      </c>
      <c r="F360" s="45">
        <f t="shared" si="72"/>
        <v>189.5024180643108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4524.28</v>
      </c>
      <c r="E373" s="60">
        <f t="shared" si="90"/>
        <v>8573.6200000000008</v>
      </c>
      <c r="F373" s="45">
        <f t="shared" si="72"/>
        <v>189.5024180643108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3953</v>
      </c>
      <c r="E379" s="60">
        <f t="shared" si="92"/>
        <v>7991</v>
      </c>
      <c r="F379" s="45">
        <f t="shared" si="72"/>
        <v>202.15026562104731</v>
      </c>
    </row>
    <row r="380" spans="1:6" ht="12.75" customHeight="1" x14ac:dyDescent="0.2">
      <c r="A380" s="63">
        <v>4221</v>
      </c>
      <c r="B380" s="64" t="s">
        <v>647</v>
      </c>
      <c r="C380" s="247" t="s">
        <v>739</v>
      </c>
      <c r="D380" s="194">
        <v>0</v>
      </c>
      <c r="E380" s="194">
        <v>4871</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3953</v>
      </c>
      <c r="E382" s="194">
        <v>3120</v>
      </c>
      <c r="F382" s="45">
        <f t="shared" si="72"/>
        <v>78.927396913736402</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571.28</v>
      </c>
      <c r="E393" s="60">
        <f t="shared" si="94"/>
        <v>582.62</v>
      </c>
      <c r="F393" s="45">
        <f t="shared" si="72"/>
        <v>101.98501610418708</v>
      </c>
    </row>
    <row r="394" spans="1:6" ht="12.75" customHeight="1" x14ac:dyDescent="0.2">
      <c r="A394" s="63">
        <v>4241</v>
      </c>
      <c r="B394" s="64" t="s">
        <v>756</v>
      </c>
      <c r="C394" s="247" t="s">
        <v>757</v>
      </c>
      <c r="D394" s="194">
        <v>571.28</v>
      </c>
      <c r="E394" s="194">
        <v>582.62</v>
      </c>
      <c r="F394" s="45">
        <f t="shared" si="72"/>
        <v>101.98501610418708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4524.28</v>
      </c>
      <c r="E418" s="60">
        <f t="shared" si="102"/>
        <v>8573.6200000000008</v>
      </c>
      <c r="F418" s="45">
        <f t="shared" si="72"/>
        <v>189.5024180643108</v>
      </c>
    </row>
    <row r="419" spans="1:6" ht="12.75" customHeight="1" x14ac:dyDescent="0.2">
      <c r="A419" s="63">
        <v>92212</v>
      </c>
      <c r="B419" s="64" t="s">
        <v>796</v>
      </c>
      <c r="C419" s="247" t="s">
        <v>797</v>
      </c>
      <c r="D419" s="194">
        <v>38849.4</v>
      </c>
      <c r="E419" s="194">
        <v>16244.39</v>
      </c>
      <c r="F419" s="45">
        <f t="shared" si="72"/>
        <v>41.81374744526299</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1327317.51</v>
      </c>
      <c r="E422" s="60">
        <f>E6+E308</f>
        <v>1374783.48</v>
      </c>
      <c r="F422" s="45">
        <f t="shared" si="72"/>
        <v>103.57608256068286</v>
      </c>
    </row>
    <row r="423" spans="1:6" ht="12.75" customHeight="1" x14ac:dyDescent="0.2">
      <c r="A423" s="63" t="s">
        <v>581</v>
      </c>
      <c r="B423" s="64" t="s">
        <v>804</v>
      </c>
      <c r="C423" s="247" t="s">
        <v>805</v>
      </c>
      <c r="D423" s="60">
        <f t="shared" ref="D423:E423" si="103">D299+D360</f>
        <v>1326867.47</v>
      </c>
      <c r="E423" s="60">
        <f t="shared" si="103"/>
        <v>1507832.08</v>
      </c>
      <c r="F423" s="45">
        <f t="shared" si="72"/>
        <v>113.6384841810916</v>
      </c>
    </row>
    <row r="424" spans="1:6" ht="12.75" customHeight="1" x14ac:dyDescent="0.2">
      <c r="A424" s="63" t="s">
        <v>581</v>
      </c>
      <c r="B424" s="64" t="s">
        <v>806</v>
      </c>
      <c r="C424" s="247" t="s">
        <v>807</v>
      </c>
      <c r="D424" s="60">
        <f t="shared" ref="D424:E424" si="104">IF(D422&gt;=D423,D422-D423,0)</f>
        <v>450.04000000003725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133048.60000000009</v>
      </c>
      <c r="F425" s="45" t="str">
        <f t="shared" si="72"/>
        <v>-</v>
      </c>
    </row>
    <row r="426" spans="1:6" ht="12.75" customHeight="1" x14ac:dyDescent="0.2">
      <c r="A426" s="251" t="s">
        <v>810</v>
      </c>
      <c r="B426" s="183" t="s">
        <v>811</v>
      </c>
      <c r="C426" s="252" t="s">
        <v>812</v>
      </c>
      <c r="D426" s="60">
        <f t="shared" ref="D426:E426" si="106">IF(D302-D303+D419-D420&gt;=0,D302-D303+D419-D420,0)</f>
        <v>38849.4</v>
      </c>
      <c r="E426" s="60">
        <f t="shared" si="106"/>
        <v>16244.39</v>
      </c>
      <c r="F426" s="45">
        <f t="shared" si="72"/>
        <v>41.81374744526299</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273.48</v>
      </c>
      <c r="E428" s="81">
        <f t="shared" si="108"/>
        <v>138256.47</v>
      </c>
      <c r="F428" s="61" t="str">
        <f t="shared" si="72"/>
        <v>&gt;&gt;100</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1327317.51</v>
      </c>
      <c r="E643" s="60">
        <f>E422+E430</f>
        <v>1374783.48</v>
      </c>
      <c r="F643" s="45">
        <f t="shared" si="109"/>
        <v>103.57608256068286</v>
      </c>
    </row>
    <row r="644" spans="1:6" ht="12.75" customHeight="1" x14ac:dyDescent="0.2">
      <c r="A644" s="63" t="s">
        <v>581</v>
      </c>
      <c r="B644" s="64" t="s">
        <v>1237</v>
      </c>
      <c r="C644" s="247" t="s">
        <v>1238</v>
      </c>
      <c r="D644" s="60">
        <f>D423+D535</f>
        <v>1326867.47</v>
      </c>
      <c r="E644" s="60">
        <f>E423+E535</f>
        <v>1507832.08</v>
      </c>
      <c r="F644" s="45">
        <f t="shared" si="109"/>
        <v>113.6384841810916</v>
      </c>
    </row>
    <row r="645" spans="1:6" ht="12.75" customHeight="1" x14ac:dyDescent="0.2">
      <c r="A645" s="63" t="s">
        <v>581</v>
      </c>
      <c r="B645" s="64" t="s">
        <v>1239</v>
      </c>
      <c r="C645" s="247" t="s">
        <v>1240</v>
      </c>
      <c r="D645" s="60">
        <f t="shared" ref="D645:E645" si="163">IF(D643&gt;=D644,D643-D644,0)</f>
        <v>450.04000000003725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133048.60000000009</v>
      </c>
      <c r="F646" s="45" t="str">
        <f t="shared" si="109"/>
        <v>-</v>
      </c>
    </row>
    <row r="647" spans="1:6" ht="24" x14ac:dyDescent="0.2">
      <c r="A647" s="251" t="s">
        <v>1243</v>
      </c>
      <c r="B647" s="64" t="s">
        <v>1244</v>
      </c>
      <c r="C647" s="252" t="s">
        <v>1243</v>
      </c>
      <c r="D647" s="60">
        <f>IF(D426-D427+D641-D642&gt;=0,D426-D427+D641-D642,0)</f>
        <v>38849.4</v>
      </c>
      <c r="E647" s="60">
        <f>IF(E426-E427+E641-E642&gt;=0,E426-E427+E641-E642,0)</f>
        <v>16244.39</v>
      </c>
      <c r="F647" s="45">
        <f t="shared" si="109"/>
        <v>41.81374744526299</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39299.440000000039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116804.21000000009</v>
      </c>
      <c r="F650" s="45" t="str">
        <f t="shared" si="109"/>
        <v>-</v>
      </c>
    </row>
    <row r="651" spans="1:6" ht="24" x14ac:dyDescent="0.2">
      <c r="A651" s="249" t="s">
        <v>1251</v>
      </c>
      <c r="B651" s="184" t="s">
        <v>1252</v>
      </c>
      <c r="C651" s="250" t="s">
        <v>1251</v>
      </c>
      <c r="D651" s="196">
        <v>95919.18</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92763.13</v>
      </c>
      <c r="E654" s="194">
        <v>33719.269999999997</v>
      </c>
      <c r="F654" s="45">
        <f t="shared" si="167"/>
        <v>36.349862278256452</v>
      </c>
    </row>
    <row r="655" spans="1:6" ht="12.75" customHeight="1" x14ac:dyDescent="0.2">
      <c r="A655" s="63" t="s">
        <v>1258</v>
      </c>
      <c r="B655" s="64" t="s">
        <v>1259</v>
      </c>
      <c r="C655" s="247" t="s">
        <v>1258</v>
      </c>
      <c r="D655" s="194">
        <v>92763.13</v>
      </c>
      <c r="E655" s="194">
        <v>33719.269999999997</v>
      </c>
      <c r="F655" s="45">
        <f t="shared" si="167"/>
        <v>36.349862278256452</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50</v>
      </c>
      <c r="E658" s="253">
        <v>52</v>
      </c>
      <c r="F658" s="45">
        <f t="shared" si="167"/>
        <v>104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31</v>
      </c>
      <c r="E660" s="253">
        <v>33</v>
      </c>
      <c r="F660" s="45">
        <f t="shared" si="167"/>
        <v>106.45161290322579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1125513.5900000001</v>
      </c>
      <c r="E683" s="327">
        <v>1231928.68</v>
      </c>
      <c r="F683" s="71">
        <f t="shared" si="167"/>
        <v>109.45480276253261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575.59</v>
      </c>
      <c r="E685" s="194">
        <v>1133.54</v>
      </c>
      <c r="F685" s="45">
        <f t="shared" si="167"/>
        <v>196.93531854271268</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67034.399999999994</v>
      </c>
      <c r="E702" s="192">
        <v>680.44</v>
      </c>
      <c r="F702" s="71">
        <f t="shared" si="167"/>
        <v>1.0150609239435278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8852.61</v>
      </c>
      <c r="E724" s="192">
        <v>10840</v>
      </c>
      <c r="F724" s="71">
        <f t="shared" si="167"/>
        <v>122.44976340310936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3209.28</v>
      </c>
      <c r="F732" s="71">
        <f t="shared" si="167"/>
        <v>139.54058672371289</v>
      </c>
    </row>
    <row r="733" spans="1:6" ht="12.75" customHeight="1" x14ac:dyDescent="0.2">
      <c r="A733" s="70">
        <v>31215</v>
      </c>
      <c r="B733" s="65" t="s">
        <v>1395</v>
      </c>
      <c r="C733" s="278" t="s">
        <v>1396</v>
      </c>
      <c r="D733" s="192">
        <v>1324.32</v>
      </c>
      <c r="E733" s="192">
        <v>1765.76</v>
      </c>
      <c r="F733" s="71">
        <f t="shared" si="167"/>
        <v>133.33333333333334</v>
      </c>
    </row>
    <row r="734" spans="1:6" ht="12.75" customHeight="1" x14ac:dyDescent="0.2">
      <c r="A734" s="70">
        <v>32121</v>
      </c>
      <c r="B734" s="65" t="s">
        <v>1397</v>
      </c>
      <c r="C734" s="278" t="s">
        <v>1398</v>
      </c>
      <c r="D734" s="192">
        <v>12576.19</v>
      </c>
      <c r="E734" s="192">
        <v>14070.7</v>
      </c>
      <c r="F734" s="71">
        <f t="shared" si="167"/>
        <v>111.88364679604872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2265.04</v>
      </c>
      <c r="E736" s="194">
        <v>2581.9</v>
      </c>
      <c r="F736" s="45">
        <f t="shared" si="167"/>
        <v>113.98915692438104</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2224.4899999999998</v>
      </c>
      <c r="E738" s="194">
        <v>3447.49</v>
      </c>
      <c r="F738" s="45">
        <f t="shared" si="167"/>
        <v>154.9788940386336</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315</v>
      </c>
      <c r="E743" s="192">
        <v>315</v>
      </c>
      <c r="F743" s="71">
        <f t="shared" ref="F743:F744" si="170">IF(D743&lt;&gt;0,IF(E743/D743&gt;=100,"&gt;&gt;100",E743/D743*100),"-")</f>
        <v>100</v>
      </c>
    </row>
    <row r="744" spans="1:6" ht="12.75" customHeight="1" x14ac:dyDescent="0.2">
      <c r="A744" s="70" t="s">
        <v>1417</v>
      </c>
      <c r="B744" s="65" t="s">
        <v>1418</v>
      </c>
      <c r="C744" s="277" t="s">
        <v>1417</v>
      </c>
      <c r="D744" s="192">
        <v>3304</v>
      </c>
      <c r="E744" s="192">
        <v>1720</v>
      </c>
      <c r="F744" s="71">
        <f t="shared" si="170"/>
        <v>52.058111380145277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68 D70:E682 D69 D684:E1009 D683">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80" zoomScaleNormal="100" workbookViewId="0">
      <selection activeCell="E284" sqref="E2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637165.57999999996</v>
      </c>
      <c r="E6" s="180">
        <f t="shared" si="0"/>
        <v>638717.74</v>
      </c>
      <c r="F6" s="181">
        <f t="shared" ref="F6:F298" si="1">IF(D6&gt;0,IF(E6/D6&gt;=100,"&gt;&gt;100",E6/D6*100),"-")</f>
        <v>100.24360386824411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500018.01999999996</v>
      </c>
      <c r="E7" s="79">
        <f t="shared" si="2"/>
        <v>484774.06</v>
      </c>
      <c r="F7" s="71">
        <f t="shared" si="1"/>
        <v>96.9513178745038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132.72</v>
      </c>
      <c r="E10" s="192">
        <v>132.72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132.72</v>
      </c>
      <c r="E11" s="192">
        <v>132.72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500018.01999999996</v>
      </c>
      <c r="E12" s="79">
        <f t="shared" si="3"/>
        <v>484774.06</v>
      </c>
      <c r="F12" s="71">
        <f t="shared" si="1"/>
        <v>96.9513178745038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429804.57999999996</v>
      </c>
      <c r="E13" s="79">
        <f t="shared" si="4"/>
        <v>422704.18</v>
      </c>
      <c r="F13" s="71">
        <f t="shared" si="1"/>
        <v>98.347993406677986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613438.36</v>
      </c>
      <c r="E15" s="192">
        <v>613438.36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183633.78</v>
      </c>
      <c r="E18" s="192">
        <v>190734.18</v>
      </c>
      <c r="F18" s="71">
        <f t="shared" si="1"/>
        <v>103.86660885595231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44504.350000000006</v>
      </c>
      <c r="E19" s="79">
        <f t="shared" si="5"/>
        <v>35816.789999999979</v>
      </c>
      <c r="F19" s="71">
        <f t="shared" si="1"/>
        <v>80.479301461542462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186356.64</v>
      </c>
      <c r="E20" s="192">
        <v>191227.38</v>
      </c>
      <c r="F20" s="71">
        <f t="shared" si="1"/>
        <v>102.61366592572176</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8709.75</v>
      </c>
      <c r="E21" s="192">
        <v>8709.75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18186.11</v>
      </c>
      <c r="E22" s="192">
        <v>21306.11</v>
      </c>
      <c r="F22" s="71">
        <f t="shared" si="1"/>
        <v>117.15595033792275</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22205.88</v>
      </c>
      <c r="E24" s="192">
        <v>22205.88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671.81</v>
      </c>
      <c r="E25" s="192">
        <v>671.81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25477.5</v>
      </c>
      <c r="E26" s="192">
        <v>25477.5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217103.34</v>
      </c>
      <c r="E28" s="192">
        <v>233781.64</v>
      </c>
      <c r="F28" s="71">
        <f t="shared" si="1"/>
        <v>107.68219411087827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25709.09</v>
      </c>
      <c r="E35" s="79">
        <f t="shared" si="7"/>
        <v>26253.09</v>
      </c>
      <c r="F35" s="71">
        <f t="shared" si="1"/>
        <v>102.11598310169671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29027.63</v>
      </c>
      <c r="E36" s="192">
        <v>29610.25</v>
      </c>
      <c r="F36" s="71">
        <f t="shared" si="1"/>
        <v>102.00712217979904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3318.54</v>
      </c>
      <c r="E40" s="192">
        <v>3357.16</v>
      </c>
      <c r="F40" s="71">
        <f t="shared" si="1"/>
        <v>101.16376478812971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1541.71</v>
      </c>
      <c r="E47" s="192">
        <v>1541.71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1541.71</v>
      </c>
      <c r="E50" s="192">
        <v>1541.71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67937.64</v>
      </c>
      <c r="E54" s="192">
        <v>71508.25</v>
      </c>
      <c r="F54" s="71">
        <f t="shared" si="1"/>
        <v>105.25571686034428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67937.64</v>
      </c>
      <c r="E55" s="192">
        <v>71508.25</v>
      </c>
      <c r="F55" s="71">
        <f t="shared" si="1"/>
        <v>105.25571686034428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137147.56</v>
      </c>
      <c r="E69" s="79">
        <f>E70+E82+E88+E119+E135+E147+E165+E171</f>
        <v>153943.68000000002</v>
      </c>
      <c r="F69" s="71">
        <f t="shared" si="1"/>
        <v>112.24675087183471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1655.36</v>
      </c>
      <c r="E82" s="79">
        <f>SUM(E83:E85)-E86+E87</f>
        <v>100.51</v>
      </c>
      <c r="F82" s="71">
        <f t="shared" si="1"/>
        <v>6.0717910303498943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1655.36</v>
      </c>
      <c r="E87" s="192">
        <v>100.51</v>
      </c>
      <c r="F87" s="71">
        <f t="shared" si="1"/>
        <v>6.0717910303498943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39573.020000000004</v>
      </c>
      <c r="E147" s="79">
        <f t="shared" si="24"/>
        <v>153843.17000000001</v>
      </c>
      <c r="F147" s="71">
        <f t="shared" si="1"/>
        <v>388.7577192743945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137925.19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106620.17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31305.02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273.48</v>
      </c>
      <c r="E161" s="192">
        <v>331.28</v>
      </c>
      <c r="F161" s="71">
        <f t="shared" si="1"/>
        <v>121.13500073131489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39299.54</v>
      </c>
      <c r="E162" s="192">
        <v>15586.7</v>
      </c>
      <c r="F162" s="71">
        <f t="shared" si="1"/>
        <v>39.661278478068702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95919.18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95919.18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637165.57999999996</v>
      </c>
      <c r="E176" s="79">
        <f>E177+E251</f>
        <v>638717.74</v>
      </c>
      <c r="F176" s="71">
        <f t="shared" si="1"/>
        <v>100.24360386824411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97574.64</v>
      </c>
      <c r="E177" s="79">
        <f>E178+E197+E203+E219+E247+E248</f>
        <v>132491.41999999998</v>
      </c>
      <c r="F177" s="71">
        <f t="shared" si="1"/>
        <v>135.78468749666922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96124.75</v>
      </c>
      <c r="E178" s="79">
        <f>SUM(E179:E181)+E185+E186+SUM(E194:E196)</f>
        <v>109379.14</v>
      </c>
      <c r="F178" s="71">
        <f t="shared" si="1"/>
        <v>113.78873807214063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93341.55</v>
      </c>
      <c r="E179" s="192">
        <v>106469.45</v>
      </c>
      <c r="F179" s="71">
        <f t="shared" si="1"/>
        <v>114.06436897608836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2783.2</v>
      </c>
      <c r="E180" s="192">
        <v>2909.69</v>
      </c>
      <c r="F180" s="71">
        <f t="shared" si="1"/>
        <v>104.54476861167004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1449.89</v>
      </c>
      <c r="E247" s="192">
        <v>23112.28</v>
      </c>
      <c r="F247" s="71">
        <f>IF(D247&gt;0,IF(E247/D247&gt;=100,"&gt;&gt;100",E247/D247*100),"-")</f>
        <v>1594.0712743725385</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539590.93999999994</v>
      </c>
      <c r="E251" s="79">
        <f>+E252+E255-E264+E274+E291</f>
        <v>506226.31999999995</v>
      </c>
      <c r="F251" s="71">
        <f t="shared" si="1"/>
        <v>93.816682689297934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500018.02</v>
      </c>
      <c r="E252" s="79">
        <f>E253-E254</f>
        <v>484774.06</v>
      </c>
      <c r="F252" s="71">
        <f t="shared" si="1"/>
        <v>96.9513178745038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500018.02</v>
      </c>
      <c r="E253" s="192">
        <v>484774.06</v>
      </c>
      <c r="F253" s="71">
        <f t="shared" si="1"/>
        <v>96.9513178745038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39299.440000000002</v>
      </c>
      <c r="E255" s="79">
        <f>E256-E260</f>
        <v>-116804.21</v>
      </c>
      <c r="F255" s="71">
        <f t="shared" si="1"/>
        <v>-297.21596541833674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39299.440000000002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39299.440000000002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116804.21</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116804.21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273.48</v>
      </c>
      <c r="E274" s="79">
        <f>SUM(E275:E277)+SUM(E286:E290)</f>
        <v>138256.47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137925.19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106620.17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31305.02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273.48</v>
      </c>
      <c r="E288" s="192">
        <v>331.28</v>
      </c>
      <c r="F288" s="71">
        <f t="shared" si="39"/>
        <v>121.13500073131489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40013.65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40013.65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39573.019999999997</v>
      </c>
      <c r="E303" s="192">
        <v>153843.17000000001</v>
      </c>
      <c r="F303" s="71">
        <f t="shared" si="43"/>
        <v>388.75771927439462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1655.32</v>
      </c>
      <c r="E308" s="192">
        <v>43.28</v>
      </c>
      <c r="F308" s="71">
        <f t="shared" si="43"/>
        <v>2.6146001981489984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0.04</v>
      </c>
      <c r="E309" s="192">
        <v>57.23</v>
      </c>
      <c r="F309" s="71" t="str">
        <f t="shared" si="43"/>
        <v>&gt;&gt;100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39299.54</v>
      </c>
      <c r="E335" s="192">
        <v>15586.7</v>
      </c>
      <c r="F335" s="71">
        <f t="shared" si="43"/>
        <v>39.661278478068702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96124.75</v>
      </c>
      <c r="E337" s="192">
        <v>109379.14</v>
      </c>
      <c r="F337" s="71">
        <f t="shared" si="43"/>
        <v>113.78873807214063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23055.05</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57.23</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1449.89</v>
      </c>
      <c r="E380" s="192"/>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8">
        <v>0</v>
      </c>
      <c r="E382" s="328">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8">
        <v>0</v>
      </c>
      <c r="E383" s="328">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8">
        <v>0</v>
      </c>
      <c r="E384" s="328">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8">
        <v>0</v>
      </c>
      <c r="E385" s="328">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8">
        <v>0</v>
      </c>
      <c r="E386" s="328">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40013.65</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1326867.47</v>
      </c>
      <c r="E114" s="60">
        <f t="shared" si="22"/>
        <v>1507832.08</v>
      </c>
      <c r="F114" s="45">
        <f t="shared" si="1"/>
        <v>113.6384841810916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1326867.47</v>
      </c>
      <c r="E118" s="60">
        <f t="shared" si="24"/>
        <v>1507832.08</v>
      </c>
      <c r="F118" s="45">
        <f t="shared" si="1"/>
        <v>113.6384841810916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1326867.47</v>
      </c>
      <c r="E120" s="194">
        <v>1507832.08</v>
      </c>
      <c r="F120" s="45">
        <f t="shared" si="1"/>
        <v>113.6384841810916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1326867.47</v>
      </c>
      <c r="E141" s="81">
        <f t="shared" si="28"/>
        <v>1507832.08</v>
      </c>
      <c r="F141" s="61">
        <f t="shared" si="1"/>
        <v>113.6384841810916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23817.32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23817.32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23817.32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23817.32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97574.64</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1479034.86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1403214.63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1239296.98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163049.15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868.5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8573.6200000000008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67246.61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1444118.0800000003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1391410.1300000001</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1226169.08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164372.54999999999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868.5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8573.6200000000008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44134.33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132491.41999999969</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132491.42000000001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132491.42000000001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18426</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Zlatka</cp:lastModifiedBy>
  <cp:lastPrinted>2025-11-26T12:43:51Z</cp:lastPrinted>
  <dcterms:created xsi:type="dcterms:W3CDTF">2022-04-01T05:14:30Z</dcterms:created>
  <dcterms:modified xsi:type="dcterms:W3CDTF">2026-02-02T13:58:34Z</dcterms:modified>
</cp:coreProperties>
</file>